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trinomics.sharepoint.com/Ong/TEC8335EU REFORM - RRP Spain/Implementation/D2 to D5/H2/memorias economicas/final drafts/"/>
    </mc:Choice>
  </mc:AlternateContent>
  <xr:revisionPtr revIDLastSave="11" documentId="8_{80980D8E-2302-4E9A-B638-7A1864030CE6}" xr6:coauthVersionLast="47" xr6:coauthVersionMax="47" xr10:uidLastSave="{20FBC077-2F70-4C04-B5C2-8840A48DBA75}"/>
  <workbookProtection workbookAlgorithmName="SHA-512" workbookHashValue="1X+w5K150225n83pZc/LHQ0L3tYVbzzhfAyTalnAcDTPWusMhIk8sSD07LtT+6n/04YZn9oBt/OMsxcwj+vBAQ==" workbookSaltValue="wD7zcpdimi30sJ4tap37vw==" workbookSpinCount="100000" lockStructure="1"/>
  <bookViews>
    <workbookView xWindow="28680" yWindow="-5880" windowWidth="29040" windowHeight="15720" firstSheet="2" activeTab="6" xr2:uid="{A4647845-673C-4FE8-B40B-FB441CE83475}"/>
  </bookViews>
  <sheets>
    <sheet name="0. Instrucciones" sheetId="1" r:id="rId1"/>
    <sheet name="1. Plan de Financiación" sheetId="2" r:id="rId2"/>
    <sheet name="2. Plan de Negocio" sheetId="27" r:id="rId3"/>
    <sheet name="3. Paquetes y Tareas" sheetId="25" r:id="rId4"/>
    <sheet name="4. Presupuesto Total " sheetId="15" r:id="rId5"/>
    <sheet name="5. Impacto en empleo" sheetId="6" r:id="rId6"/>
    <sheet name="6. Resumen criterios evaluación" sheetId="19" r:id="rId7"/>
    <sheet name="Auxiliar-&gt;" sheetId="7" state="hidden" r:id="rId8"/>
    <sheet name="Data validation" sheetId="23" state="hidden" r:id="rId9"/>
  </sheets>
  <externalReferences>
    <externalReference r:id="rId10"/>
    <externalReference r:id="rId11"/>
  </externalReferences>
  <definedNames>
    <definedName name="Consommations">[1]Sources!$B$53:$E$62</definedName>
    <definedName name="Matrice_clefs" localSheetId="2">#REF!</definedName>
    <definedName name="Matrice_clefs" localSheetId="8">#REF!</definedName>
    <definedName name="Matrice_clefs">#REF!</definedName>
    <definedName name="Matriz">[2]Colaboración!$B$5:$G$15</definedName>
    <definedName name="Nom_court" localSheetId="2">#REF!</definedName>
    <definedName name="Nom_court" localSheetId="8">#REF!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3" i="2" l="1"/>
  <c r="E14" i="6"/>
  <c r="G20" i="15"/>
  <c r="H67" i="15"/>
  <c r="H68" i="15"/>
  <c r="G21" i="15"/>
  <c r="G22" i="15"/>
  <c r="G23" i="15"/>
  <c r="G24" i="15"/>
  <c r="G25" i="15"/>
  <c r="G26" i="15"/>
  <c r="G27" i="15"/>
  <c r="G28" i="15"/>
  <c r="G29" i="15"/>
  <c r="M48" i="27"/>
  <c r="F3" i="27"/>
  <c r="G3" i="25"/>
  <c r="AF87" i="15" l="1"/>
  <c r="AE87" i="15"/>
  <c r="AC87" i="15"/>
  <c r="AB87" i="15"/>
  <c r="Z87" i="15"/>
  <c r="Y87" i="15"/>
  <c r="W87" i="15"/>
  <c r="V87" i="15"/>
  <c r="T87" i="15"/>
  <c r="S87" i="15"/>
  <c r="Q87" i="15"/>
  <c r="P87" i="15"/>
  <c r="N87" i="15"/>
  <c r="M87" i="15"/>
  <c r="K87" i="15"/>
  <c r="J87" i="15"/>
  <c r="AF86" i="15"/>
  <c r="AE86" i="15"/>
  <c r="AC86" i="15"/>
  <c r="AB86" i="15"/>
  <c r="Z86" i="15"/>
  <c r="Y86" i="15"/>
  <c r="W86" i="15"/>
  <c r="V86" i="15"/>
  <c r="T86" i="15"/>
  <c r="S86" i="15"/>
  <c r="Q86" i="15"/>
  <c r="P86" i="15"/>
  <c r="N86" i="15"/>
  <c r="M86" i="15"/>
  <c r="K86" i="15"/>
  <c r="J86" i="15"/>
  <c r="AF85" i="15"/>
  <c r="AE85" i="15"/>
  <c r="AC85" i="15"/>
  <c r="AB85" i="15"/>
  <c r="Z85" i="15"/>
  <c r="Y85" i="15"/>
  <c r="W85" i="15"/>
  <c r="V85" i="15"/>
  <c r="T85" i="15"/>
  <c r="S85" i="15"/>
  <c r="Q85" i="15"/>
  <c r="P85" i="15"/>
  <c r="N85" i="15"/>
  <c r="M85" i="15"/>
  <c r="K85" i="15"/>
  <c r="J85" i="15"/>
  <c r="AF84" i="15"/>
  <c r="AE84" i="15"/>
  <c r="AC84" i="15"/>
  <c r="AB84" i="15"/>
  <c r="Z84" i="15"/>
  <c r="Y84" i="15"/>
  <c r="W84" i="15"/>
  <c r="V84" i="15"/>
  <c r="T84" i="15"/>
  <c r="S84" i="15"/>
  <c r="Q84" i="15"/>
  <c r="P84" i="15"/>
  <c r="N84" i="15"/>
  <c r="M84" i="15"/>
  <c r="K84" i="15"/>
  <c r="J84" i="15"/>
  <c r="AF83" i="15"/>
  <c r="AE83" i="15"/>
  <c r="AC83" i="15"/>
  <c r="AB83" i="15"/>
  <c r="Z83" i="15"/>
  <c r="Y83" i="15"/>
  <c r="W83" i="15"/>
  <c r="V83" i="15"/>
  <c r="T83" i="15"/>
  <c r="S83" i="15"/>
  <c r="Q83" i="15"/>
  <c r="P83" i="15"/>
  <c r="N83" i="15"/>
  <c r="M83" i="15"/>
  <c r="K83" i="15"/>
  <c r="J83" i="15"/>
  <c r="AF82" i="15"/>
  <c r="AE82" i="15"/>
  <c r="AC82" i="15"/>
  <c r="AB82" i="15"/>
  <c r="Z82" i="15"/>
  <c r="Y82" i="15"/>
  <c r="W82" i="15"/>
  <c r="V82" i="15"/>
  <c r="T82" i="15"/>
  <c r="S82" i="15"/>
  <c r="Q82" i="15"/>
  <c r="P82" i="15"/>
  <c r="N82" i="15"/>
  <c r="M82" i="15"/>
  <c r="K82" i="15"/>
  <c r="J82" i="15"/>
  <c r="AF81" i="15"/>
  <c r="AE81" i="15"/>
  <c r="AC81" i="15"/>
  <c r="AB81" i="15"/>
  <c r="Z81" i="15"/>
  <c r="Y81" i="15"/>
  <c r="W81" i="15"/>
  <c r="V81" i="15"/>
  <c r="T81" i="15"/>
  <c r="S81" i="15"/>
  <c r="Q81" i="15"/>
  <c r="P81" i="15"/>
  <c r="N81" i="15"/>
  <c r="M81" i="15"/>
  <c r="K81" i="15"/>
  <c r="J81" i="15"/>
  <c r="AF80" i="15"/>
  <c r="AE80" i="15"/>
  <c r="AC80" i="15"/>
  <c r="AB80" i="15"/>
  <c r="Z80" i="15"/>
  <c r="Y80" i="15"/>
  <c r="W80" i="15"/>
  <c r="V80" i="15"/>
  <c r="T80" i="15"/>
  <c r="S80" i="15"/>
  <c r="Q80" i="15"/>
  <c r="P80" i="15"/>
  <c r="N80" i="15"/>
  <c r="M80" i="15"/>
  <c r="K80" i="15"/>
  <c r="J80" i="15"/>
  <c r="AF79" i="15"/>
  <c r="AE79" i="15"/>
  <c r="AC79" i="15"/>
  <c r="AB79" i="15"/>
  <c r="Z79" i="15"/>
  <c r="Y79" i="15"/>
  <c r="W79" i="15"/>
  <c r="V79" i="15"/>
  <c r="T79" i="15"/>
  <c r="S79" i="15"/>
  <c r="Q79" i="15"/>
  <c r="P79" i="15"/>
  <c r="N79" i="15"/>
  <c r="M79" i="15"/>
  <c r="K79" i="15"/>
  <c r="J79" i="15"/>
  <c r="AF78" i="15"/>
  <c r="AE78" i="15"/>
  <c r="AC78" i="15"/>
  <c r="AB78" i="15"/>
  <c r="Z78" i="15"/>
  <c r="Y78" i="15"/>
  <c r="T78" i="15"/>
  <c r="S78" i="15"/>
  <c r="Q78" i="15"/>
  <c r="P78" i="15"/>
  <c r="N78" i="15"/>
  <c r="M78" i="15"/>
  <c r="K78" i="15"/>
  <c r="J78" i="15"/>
  <c r="H87" i="15"/>
  <c r="G87" i="15"/>
  <c r="H86" i="15"/>
  <c r="G86" i="15"/>
  <c r="H85" i="15"/>
  <c r="G85" i="15"/>
  <c r="H84" i="15"/>
  <c r="G84" i="15"/>
  <c r="H83" i="15"/>
  <c r="G83" i="15"/>
  <c r="H82" i="15"/>
  <c r="G82" i="15"/>
  <c r="H81" i="15"/>
  <c r="I81" i="15" s="1"/>
  <c r="G81" i="15"/>
  <c r="H80" i="15"/>
  <c r="G80" i="15"/>
  <c r="H79" i="15"/>
  <c r="G79" i="15"/>
  <c r="D80" i="15"/>
  <c r="D81" i="15"/>
  <c r="D82" i="15"/>
  <c r="D83" i="15"/>
  <c r="D84" i="15"/>
  <c r="D85" i="15"/>
  <c r="D86" i="15"/>
  <c r="D87" i="15"/>
  <c r="D78" i="15"/>
  <c r="D66" i="15" l="1"/>
  <c r="M50" i="27"/>
  <c r="E80" i="15"/>
  <c r="E81" i="15"/>
  <c r="E82" i="15"/>
  <c r="E83" i="15"/>
  <c r="E84" i="15"/>
  <c r="E85" i="15"/>
  <c r="E86" i="15"/>
  <c r="E87" i="15"/>
  <c r="Q49" i="15"/>
  <c r="Q48" i="15"/>
  <c r="Q47" i="15"/>
  <c r="Q46" i="15"/>
  <c r="Q45" i="15"/>
  <c r="Q44" i="15"/>
  <c r="Q43" i="15"/>
  <c r="Q42" i="15"/>
  <c r="Q41" i="15"/>
  <c r="Q40" i="15"/>
  <c r="Q39" i="15"/>
  <c r="Q38" i="15"/>
  <c r="Q37" i="15"/>
  <c r="Q36" i="15"/>
  <c r="Q35" i="15"/>
  <c r="G67" i="15" l="1"/>
  <c r="J67" i="15"/>
  <c r="K67" i="15"/>
  <c r="L67" i="15"/>
  <c r="M67" i="15"/>
  <c r="N67" i="15"/>
  <c r="O67" i="15"/>
  <c r="P67" i="15"/>
  <c r="Q67" i="15"/>
  <c r="R67" i="15"/>
  <c r="S67" i="15"/>
  <c r="T67" i="15"/>
  <c r="U67" i="15"/>
  <c r="V67" i="15"/>
  <c r="W67" i="15"/>
  <c r="Y67" i="15"/>
  <c r="Z67" i="15"/>
  <c r="AA67" i="15"/>
  <c r="AB67" i="15"/>
  <c r="AC67" i="15"/>
  <c r="AD67" i="15"/>
  <c r="AE67" i="15"/>
  <c r="AF67" i="15"/>
  <c r="AG67" i="15"/>
  <c r="E67" i="15"/>
  <c r="G66" i="15"/>
  <c r="H66" i="15"/>
  <c r="J66" i="15"/>
  <c r="K66" i="15"/>
  <c r="L66" i="15"/>
  <c r="M66" i="15"/>
  <c r="N66" i="15"/>
  <c r="O66" i="15"/>
  <c r="P66" i="15"/>
  <c r="Q66" i="15"/>
  <c r="R66" i="15"/>
  <c r="S66" i="15"/>
  <c r="T66" i="15"/>
  <c r="U66" i="15"/>
  <c r="V66" i="15"/>
  <c r="W66" i="15"/>
  <c r="Y66" i="15"/>
  <c r="Z66" i="15"/>
  <c r="AA66" i="15"/>
  <c r="AB66" i="15"/>
  <c r="AC66" i="15"/>
  <c r="AD66" i="15"/>
  <c r="AE66" i="15"/>
  <c r="AF66" i="15"/>
  <c r="AG66" i="15"/>
  <c r="E66" i="15"/>
  <c r="D68" i="15"/>
  <c r="D67" i="15"/>
  <c r="R36" i="15"/>
  <c r="R37" i="15"/>
  <c r="R38" i="15"/>
  <c r="R39" i="15"/>
  <c r="R40" i="15"/>
  <c r="R41" i="15"/>
  <c r="R42" i="15"/>
  <c r="R43" i="15"/>
  <c r="R44" i="15"/>
  <c r="R45" i="15"/>
  <c r="R46" i="15"/>
  <c r="R47" i="15"/>
  <c r="R48" i="15"/>
  <c r="R49" i="15"/>
  <c r="R35" i="15"/>
  <c r="E79" i="15" l="1"/>
  <c r="D79" i="15"/>
  <c r="H78" i="15"/>
  <c r="G78" i="15"/>
  <c r="V78" i="15"/>
  <c r="W78" i="15"/>
  <c r="E95" i="15"/>
  <c r="E31" i="19" s="1"/>
  <c r="E96" i="15"/>
  <c r="E32" i="19" s="1"/>
  <c r="D96" i="15"/>
  <c r="D32" i="19" s="1"/>
  <c r="D69" i="15"/>
  <c r="D95" i="15"/>
  <c r="D31" i="19" s="1"/>
  <c r="J68" i="15"/>
  <c r="J69" i="15" s="1"/>
  <c r="K68" i="15"/>
  <c r="K69" i="15" s="1"/>
  <c r="L68" i="15"/>
  <c r="L69" i="15" s="1"/>
  <c r="M68" i="15"/>
  <c r="M69" i="15" s="1"/>
  <c r="N68" i="15"/>
  <c r="N69" i="15" s="1"/>
  <c r="O68" i="15"/>
  <c r="O69" i="15" s="1"/>
  <c r="P68" i="15"/>
  <c r="P69" i="15" s="1"/>
  <c r="Q68" i="15"/>
  <c r="Q69" i="15" s="1"/>
  <c r="R68" i="15"/>
  <c r="R69" i="15" s="1"/>
  <c r="S68" i="15"/>
  <c r="S69" i="15" s="1"/>
  <c r="T68" i="15"/>
  <c r="T69" i="15" s="1"/>
  <c r="U68" i="15"/>
  <c r="U69" i="15" s="1"/>
  <c r="V68" i="15"/>
  <c r="V69" i="15" s="1"/>
  <c r="E33" i="27"/>
  <c r="F33" i="27"/>
  <c r="G33" i="27"/>
  <c r="H33" i="27"/>
  <c r="I33" i="27"/>
  <c r="J33" i="27"/>
  <c r="K33" i="27"/>
  <c r="L33" i="27"/>
  <c r="M33" i="27"/>
  <c r="M41" i="27" s="1"/>
  <c r="M42" i="27" s="1"/>
  <c r="M44" i="27" s="1"/>
  <c r="N33" i="27"/>
  <c r="N41" i="27" s="1"/>
  <c r="N42" i="27" s="1"/>
  <c r="N44" i="27" s="1"/>
  <c r="O33" i="27"/>
  <c r="P33" i="27"/>
  <c r="Q33" i="27"/>
  <c r="R33" i="27"/>
  <c r="S33" i="27"/>
  <c r="T33" i="27"/>
  <c r="U33" i="27"/>
  <c r="V33" i="27"/>
  <c r="V41" i="27" s="1"/>
  <c r="V42" i="27" s="1"/>
  <c r="V44" i="27" s="1"/>
  <c r="W33" i="27"/>
  <c r="X33" i="27"/>
  <c r="Y33" i="27"/>
  <c r="Z33" i="27"/>
  <c r="AA33" i="27"/>
  <c r="AB33" i="27"/>
  <c r="AC33" i="27"/>
  <c r="AC41" i="27" s="1"/>
  <c r="AC42" i="27" s="1"/>
  <c r="AC44" i="27" s="1"/>
  <c r="AD33" i="27"/>
  <c r="AD41" i="27" s="1"/>
  <c r="AD42" i="27" s="1"/>
  <c r="AD44" i="27" s="1"/>
  <c r="E37" i="27"/>
  <c r="F37" i="27"/>
  <c r="G37" i="27"/>
  <c r="G41" i="27" s="1"/>
  <c r="G42" i="27" s="1"/>
  <c r="G44" i="27" s="1"/>
  <c r="H37" i="27"/>
  <c r="I37" i="27"/>
  <c r="J37" i="27"/>
  <c r="J41" i="27" s="1"/>
  <c r="J42" i="27" s="1"/>
  <c r="J44" i="27" s="1"/>
  <c r="K37" i="27"/>
  <c r="L37" i="27"/>
  <c r="M37" i="27"/>
  <c r="N37" i="27"/>
  <c r="O37" i="27"/>
  <c r="P37" i="27"/>
  <c r="Q37" i="27"/>
  <c r="R37" i="27"/>
  <c r="R41" i="27" s="1"/>
  <c r="R42" i="27" s="1"/>
  <c r="R44" i="27" s="1"/>
  <c r="S37" i="27"/>
  <c r="T37" i="27"/>
  <c r="U37" i="27"/>
  <c r="V37" i="27"/>
  <c r="W37" i="27"/>
  <c r="W41" i="27" s="1"/>
  <c r="W42" i="27" s="1"/>
  <c r="W44" i="27" s="1"/>
  <c r="X37" i="27"/>
  <c r="Y37" i="27"/>
  <c r="Z37" i="27"/>
  <c r="Z41" i="27" s="1"/>
  <c r="Z42" i="27" s="1"/>
  <c r="Z44" i="27" s="1"/>
  <c r="AA37" i="27"/>
  <c r="AB37" i="27"/>
  <c r="AC37" i="27"/>
  <c r="AD37" i="27"/>
  <c r="H41" i="27"/>
  <c r="H42" i="27" s="1"/>
  <c r="H44" i="27" s="1"/>
  <c r="I41" i="27"/>
  <c r="I42" i="27" s="1"/>
  <c r="I44" i="27" s="1"/>
  <c r="O41" i="27"/>
  <c r="P41" i="27"/>
  <c r="P42" i="27" s="1"/>
  <c r="P44" i="27" s="1"/>
  <c r="Q41" i="27"/>
  <c r="Q42" i="27" s="1"/>
  <c r="Q44" i="27" s="1"/>
  <c r="U41" i="27"/>
  <c r="U42" i="27" s="1"/>
  <c r="U44" i="27" s="1"/>
  <c r="X41" i="27"/>
  <c r="X42" i="27" s="1"/>
  <c r="X44" i="27" s="1"/>
  <c r="Y41" i="27"/>
  <c r="Y42" i="27" s="1"/>
  <c r="Y44" i="27" s="1"/>
  <c r="O42" i="27"/>
  <c r="O44" i="27" s="1"/>
  <c r="AB41" i="27" l="1"/>
  <c r="AB42" i="27" s="1"/>
  <c r="AB44" i="27" s="1"/>
  <c r="L41" i="27"/>
  <c r="L42" i="27" s="1"/>
  <c r="L44" i="27" s="1"/>
  <c r="AA41" i="27"/>
  <c r="AA42" i="27" s="1"/>
  <c r="AA44" i="27" s="1"/>
  <c r="S41" i="27"/>
  <c r="S42" i="27" s="1"/>
  <c r="S44" i="27" s="1"/>
  <c r="K41" i="27"/>
  <c r="K42" i="27" s="1"/>
  <c r="K44" i="27" s="1"/>
  <c r="T41" i="27"/>
  <c r="T42" i="27" s="1"/>
  <c r="T44" i="27" s="1"/>
  <c r="E41" i="27"/>
  <c r="F41" i="27"/>
  <c r="F42" i="27" s="1"/>
  <c r="F44" i="27" s="1"/>
  <c r="M88" i="15"/>
  <c r="N88" i="15"/>
  <c r="V88" i="15"/>
  <c r="Q88" i="15"/>
  <c r="S88" i="15"/>
  <c r="P88" i="15"/>
  <c r="J88" i="15"/>
  <c r="K88" i="15"/>
  <c r="T88" i="15"/>
  <c r="G55" i="27"/>
  <c r="E42" i="27"/>
  <c r="E44" i="27" s="1"/>
  <c r="G51" i="27" l="1"/>
  <c r="G53" i="27"/>
  <c r="E45" i="27"/>
  <c r="F45" i="27" s="1"/>
  <c r="G45" i="27" s="1"/>
  <c r="H45" i="27" s="1"/>
  <c r="I45" i="27" s="1"/>
  <c r="J45" i="27" s="1"/>
  <c r="K45" i="27" s="1"/>
  <c r="L45" i="27" s="1"/>
  <c r="M45" i="27" s="1"/>
  <c r="N45" i="27" s="1"/>
  <c r="O45" i="27" s="1"/>
  <c r="P45" i="27" s="1"/>
  <c r="Q45" i="27" s="1"/>
  <c r="R45" i="27" s="1"/>
  <c r="S45" i="27" s="1"/>
  <c r="T45" i="27" s="1"/>
  <c r="U45" i="27" s="1"/>
  <c r="V45" i="27" s="1"/>
  <c r="W45" i="27" s="1"/>
  <c r="X45" i="27" s="1"/>
  <c r="Y45" i="27" s="1"/>
  <c r="Z45" i="27" s="1"/>
  <c r="AA45" i="27" s="1"/>
  <c r="AB45" i="27" s="1"/>
  <c r="AC45" i="27" s="1"/>
  <c r="AD45" i="27" s="1"/>
  <c r="AE68" i="15" l="1"/>
  <c r="AE69" i="15" s="1"/>
  <c r="AF68" i="15"/>
  <c r="AF69" i="15" s="1"/>
  <c r="AG68" i="15"/>
  <c r="AG69" i="15" s="1"/>
  <c r="W68" i="15"/>
  <c r="W69" i="15" s="1"/>
  <c r="Y68" i="15"/>
  <c r="Y69" i="15" s="1"/>
  <c r="Z68" i="15"/>
  <c r="Z69" i="15" s="1"/>
  <c r="AA68" i="15"/>
  <c r="AA69" i="15" s="1"/>
  <c r="AB68" i="15"/>
  <c r="AB69" i="15" s="1"/>
  <c r="AC68" i="15"/>
  <c r="AC69" i="15" s="1"/>
  <c r="AD68" i="15"/>
  <c r="AD69" i="15" s="1"/>
  <c r="E68" i="15"/>
  <c r="G68" i="15"/>
  <c r="H69" i="15"/>
  <c r="G69" i="15" l="1"/>
  <c r="D97" i="15"/>
  <c r="D33" i="19" s="1"/>
  <c r="D34" i="19" s="1"/>
  <c r="E97" i="15"/>
  <c r="E33" i="19" s="1"/>
  <c r="E34" i="19" s="1"/>
  <c r="E69" i="15"/>
  <c r="AB88" i="15" l="1"/>
  <c r="AE88" i="15"/>
  <c r="Y88" i="15"/>
  <c r="AF88" i="15"/>
  <c r="AC88" i="15"/>
  <c r="Z88" i="15"/>
  <c r="C16" i="19"/>
  <c r="G3" i="19"/>
  <c r="E32" i="25" l="1"/>
  <c r="E31" i="25"/>
  <c r="E30" i="25"/>
  <c r="E29" i="25"/>
  <c r="E28" i="25"/>
  <c r="E27" i="25"/>
  <c r="E26" i="25"/>
  <c r="E25" i="25"/>
  <c r="E24" i="25"/>
  <c r="E23" i="25"/>
  <c r="E22" i="25"/>
  <c r="E21" i="25"/>
  <c r="E20" i="25"/>
  <c r="E19" i="25"/>
  <c r="E18" i="25"/>
  <c r="C19" i="19" l="1"/>
  <c r="C20" i="19"/>
  <c r="C22" i="19"/>
  <c r="C21" i="19"/>
  <c r="D57" i="15" l="1"/>
  <c r="E78" i="15"/>
  <c r="E88" i="15" s="1"/>
  <c r="E35" i="15"/>
  <c r="E36" i="15"/>
  <c r="E37" i="15"/>
  <c r="G37" i="15"/>
  <c r="E38" i="15"/>
  <c r="G38" i="15"/>
  <c r="E39" i="15"/>
  <c r="E40" i="15"/>
  <c r="G40" i="15"/>
  <c r="E41" i="15"/>
  <c r="G41" i="15"/>
  <c r="E42" i="15"/>
  <c r="G42" i="15"/>
  <c r="E43" i="15"/>
  <c r="G43" i="15"/>
  <c r="E44" i="15"/>
  <c r="G44" i="15"/>
  <c r="E45" i="15"/>
  <c r="G45" i="15"/>
  <c r="E46" i="15"/>
  <c r="G46" i="15"/>
  <c r="E47" i="15"/>
  <c r="G47" i="15"/>
  <c r="E48" i="15"/>
  <c r="G48" i="15"/>
  <c r="E49" i="15"/>
  <c r="G49" i="15"/>
  <c r="J97" i="15" l="1"/>
  <c r="AG79" i="15"/>
  <c r="O79" i="15"/>
  <c r="L79" i="15"/>
  <c r="R79" i="15"/>
  <c r="AA79" i="15"/>
  <c r="AD79" i="15"/>
  <c r="U79" i="15"/>
  <c r="I79" i="15"/>
  <c r="X79" i="15"/>
  <c r="L87" i="15"/>
  <c r="R87" i="15"/>
  <c r="O87" i="15"/>
  <c r="X87" i="15"/>
  <c r="AA87" i="15"/>
  <c r="AD87" i="15"/>
  <c r="I87" i="15"/>
  <c r="U87" i="15"/>
  <c r="AG87" i="15"/>
  <c r="R85" i="15"/>
  <c r="L85" i="15"/>
  <c r="O85" i="15"/>
  <c r="AG85" i="15"/>
  <c r="X85" i="15"/>
  <c r="AA85" i="15"/>
  <c r="AD85" i="15"/>
  <c r="U85" i="15"/>
  <c r="I85" i="15"/>
  <c r="O86" i="15"/>
  <c r="L86" i="15"/>
  <c r="R86" i="15"/>
  <c r="AD86" i="15"/>
  <c r="I86" i="15"/>
  <c r="AA86" i="15"/>
  <c r="X86" i="15"/>
  <c r="U86" i="15"/>
  <c r="AG86" i="15"/>
  <c r="O84" i="15"/>
  <c r="L84" i="15"/>
  <c r="R84" i="15"/>
  <c r="AA84" i="15"/>
  <c r="U84" i="15"/>
  <c r="AG84" i="15"/>
  <c r="AD84" i="15"/>
  <c r="X84" i="15"/>
  <c r="I84" i="15"/>
  <c r="O83" i="15"/>
  <c r="L83" i="15"/>
  <c r="R83" i="15"/>
  <c r="AA83" i="15"/>
  <c r="AG83" i="15"/>
  <c r="X83" i="15"/>
  <c r="I83" i="15"/>
  <c r="U83" i="15"/>
  <c r="AD83" i="15"/>
  <c r="R80" i="15"/>
  <c r="L80" i="15"/>
  <c r="I80" i="15"/>
  <c r="O80" i="15"/>
  <c r="AG80" i="15"/>
  <c r="X80" i="15"/>
  <c r="AA80" i="15"/>
  <c r="U80" i="15"/>
  <c r="AD80" i="15"/>
  <c r="AD78" i="15"/>
  <c r="L78" i="15"/>
  <c r="R78" i="15"/>
  <c r="O78" i="15"/>
  <c r="AG78" i="15"/>
  <c r="I78" i="15"/>
  <c r="U78" i="15"/>
  <c r="AA78" i="15"/>
  <c r="X78" i="15"/>
  <c r="I82" i="15"/>
  <c r="L82" i="15"/>
  <c r="R82" i="15"/>
  <c r="O82" i="15"/>
  <c r="U82" i="15"/>
  <c r="AD82" i="15"/>
  <c r="AG82" i="15"/>
  <c r="X82" i="15"/>
  <c r="AA82" i="15"/>
  <c r="L81" i="15"/>
  <c r="R81" i="15"/>
  <c r="O81" i="15"/>
  <c r="X81" i="15"/>
  <c r="AA81" i="15"/>
  <c r="AD81" i="15"/>
  <c r="U81" i="15"/>
  <c r="AG81" i="15"/>
  <c r="F78" i="15"/>
  <c r="F85" i="15"/>
  <c r="F86" i="15"/>
  <c r="F84" i="15"/>
  <c r="F81" i="15"/>
  <c r="F83" i="15"/>
  <c r="F87" i="15"/>
  <c r="F82" i="15"/>
  <c r="G39" i="15"/>
  <c r="L39" i="15" s="1"/>
  <c r="X66" i="15" s="1"/>
  <c r="F80" i="15"/>
  <c r="F79" i="15"/>
  <c r="G36" i="15"/>
  <c r="S36" i="15" s="1"/>
  <c r="L48" i="15"/>
  <c r="V48" i="15"/>
  <c r="P48" i="15"/>
  <c r="L46" i="15"/>
  <c r="V46" i="15"/>
  <c r="P46" i="15"/>
  <c r="L44" i="15"/>
  <c r="V44" i="15"/>
  <c r="P44" i="15"/>
  <c r="L42" i="15"/>
  <c r="V42" i="15"/>
  <c r="P42" i="15"/>
  <c r="L40" i="15"/>
  <c r="V40" i="15"/>
  <c r="P40" i="15"/>
  <c r="L38" i="15"/>
  <c r="V38" i="15"/>
  <c r="P38" i="15"/>
  <c r="L49" i="15"/>
  <c r="P49" i="15"/>
  <c r="V49" i="15"/>
  <c r="L45" i="15"/>
  <c r="V45" i="15"/>
  <c r="P45" i="15"/>
  <c r="L41" i="15"/>
  <c r="V41" i="15"/>
  <c r="P41" i="15"/>
  <c r="L37" i="15"/>
  <c r="V37" i="15"/>
  <c r="P37" i="15"/>
  <c r="L47" i="15"/>
  <c r="V47" i="15"/>
  <c r="P47" i="15"/>
  <c r="L43" i="15"/>
  <c r="V43" i="15"/>
  <c r="P43" i="15"/>
  <c r="S48" i="15"/>
  <c r="S46" i="15"/>
  <c r="S44" i="15"/>
  <c r="S42" i="15"/>
  <c r="S40" i="15"/>
  <c r="S38" i="15"/>
  <c r="S49" i="15"/>
  <c r="S47" i="15"/>
  <c r="S45" i="15"/>
  <c r="S43" i="15"/>
  <c r="S41" i="15"/>
  <c r="S37" i="15"/>
  <c r="G35" i="15"/>
  <c r="S39" i="15" l="1"/>
  <c r="V39" i="15"/>
  <c r="X68" i="15" s="1"/>
  <c r="P39" i="15"/>
  <c r="X67" i="15" s="1"/>
  <c r="P36" i="15"/>
  <c r="F67" i="15" s="1"/>
  <c r="V36" i="15"/>
  <c r="L36" i="15"/>
  <c r="F66" i="15" s="1"/>
  <c r="L88" i="15"/>
  <c r="O88" i="15"/>
  <c r="U88" i="15"/>
  <c r="R88" i="15"/>
  <c r="D88" i="15"/>
  <c r="L35" i="15"/>
  <c r="V35" i="15"/>
  <c r="I68" i="15" s="1"/>
  <c r="P35" i="15"/>
  <c r="I67" i="15" s="1"/>
  <c r="S35" i="15"/>
  <c r="AG88" i="15"/>
  <c r="F88" i="15"/>
  <c r="AA88" i="15"/>
  <c r="X88" i="15"/>
  <c r="W88" i="15"/>
  <c r="AD88" i="15"/>
  <c r="X69" i="15" l="1"/>
  <c r="F96" i="15"/>
  <c r="I66" i="15"/>
  <c r="I69" i="15" s="1"/>
  <c r="D98" i="15"/>
  <c r="I88" i="15"/>
  <c r="F68" i="15"/>
  <c r="F97" i="15" s="1"/>
  <c r="G88" i="15"/>
  <c r="H88" i="15"/>
  <c r="F3" i="15"/>
  <c r="J3" i="6"/>
  <c r="F3" i="2"/>
  <c r="G97" i="15" l="1"/>
  <c r="F33" i="19"/>
  <c r="G33" i="19" s="1"/>
  <c r="G96" i="15"/>
  <c r="F32" i="19"/>
  <c r="G32" i="19" s="1"/>
  <c r="F95" i="15"/>
  <c r="F98" i="15" s="1"/>
  <c r="C14" i="19" s="1"/>
  <c r="F69" i="15"/>
  <c r="E98" i="15"/>
  <c r="C12" i="19"/>
  <c r="G95" i="15" l="1"/>
  <c r="F31" i="19"/>
  <c r="G98" i="15"/>
  <c r="C15" i="19" s="1"/>
  <c r="F34" i="19" l="1"/>
  <c r="G34" i="19" s="1"/>
  <c r="G31" i="19"/>
  <c r="C13" i="19"/>
  <c r="E47" i="2" l="1"/>
  <c r="D47" i="2"/>
  <c r="M49" i="27" l="1"/>
  <c r="M51" i="27" s="1"/>
  <c r="F45" i="2" l="1"/>
  <c r="F39" i="2"/>
  <c r="F40" i="2"/>
  <c r="F41" i="2"/>
  <c r="F42" i="2"/>
  <c r="F38" i="2"/>
  <c r="F35" i="2"/>
  <c r="F36" i="2"/>
  <c r="F34" i="2"/>
  <c r="E15" i="6"/>
  <c r="C16" i="6"/>
  <c r="C25" i="19" s="1"/>
  <c r="D16" i="6"/>
  <c r="C26" i="19" s="1"/>
  <c r="C27" i="19" l="1"/>
  <c r="F47" i="2"/>
  <c r="E16" i="6"/>
</calcChain>
</file>

<file path=xl/sharedStrings.xml><?xml version="1.0" encoding="utf-8"?>
<sst xmlns="http://schemas.openxmlformats.org/spreadsheetml/2006/main" count="330" uniqueCount="194">
  <si>
    <t>Nombre del proyecto:</t>
  </si>
  <si>
    <t>CONTENIDO</t>
  </si>
  <si>
    <t>La presente ficha de solicitud de información financiera del proyecto incluye las siguientes pestañas de petición de información:</t>
  </si>
  <si>
    <t>1.</t>
  </si>
  <si>
    <t>Plan de financiación</t>
  </si>
  <si>
    <t>2.</t>
  </si>
  <si>
    <t>Plan de negocio</t>
  </si>
  <si>
    <t>3.</t>
  </si>
  <si>
    <t>Paquetes y Tareas</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</si>
  <si>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</si>
  <si>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</si>
  <si>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</si>
  <si>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</si>
  <si>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</si>
  <si>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</si>
  <si>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</si>
  <si>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</si>
  <si>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</si>
  <si>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</si>
  <si>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</si>
  <si>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</si>
  <si>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</si>
  <si>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Sección 2 - Plan de Negocio</t>
  </si>
  <si>
    <t>Sección 3 - Paquetes y Tareas</t>
  </si>
  <si>
    <t>1. Rellenar la tabla con los diferentes paquetes de trabajo y las tareas y sub-tareas que los componen.</t>
  </si>
  <si>
    <t>2. Si fuera necesario, se pueden añadir más filas para incluir un mayor número de paquetes o tareas.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</si>
  <si>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</si>
  <si>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</si>
  <si>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</si>
  <si>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3. Si fuera necesario, se permite añadir filas para incluir conceptos no contemplados en la ficha.</t>
  </si>
  <si>
    <t>Sección 5 - Impacto en empleo</t>
  </si>
  <si>
    <t>1. Cumplimentar las celdas de la tabla de empleo para mostrar la cantidad de puestos de trabajo directos e indirectos que generaría el proyecto.</t>
  </si>
  <si>
    <t>Sección 6 - Resumen de criterios</t>
  </si>
  <si>
    <t>En esta pestaña no se deberá rellenar nada, ya que muestra un resumen de los criterios de evaluación autocalculados.</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</si>
  <si>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</si>
  <si>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</si>
  <si>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</si>
  <si>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</si>
  <si>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</si>
  <si>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</si>
  <si>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</si>
  <si>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</si>
  <si>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</si>
  <si>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</si>
  <si>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</si>
  <si>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</si>
  <si>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</si>
  <si>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</si>
  <si>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</si>
  <si>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</si>
  <si>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</si>
  <si>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</si>
  <si>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</si>
  <si>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</si>
  <si>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</si>
  <si>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</si>
  <si>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</si>
  <si>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PLAN DE NEGOCIO DEL PROYECTO</t>
  </si>
  <si>
    <t xml:space="preserve">Instrucciones para su cumplimentación
ATENCIÓN: Esta tabla está diseñada para el cálculo del Flujo de Caja a un máximo de 25 años.
Se cumplimentarán los datos requeridos referentes a INGRESOS y GASTOS del Flujo de Caja, incluyendo todos los datos en valor positivo. Para el apartado de los ingresos, se recogerán los conceptos que se consideren necesarios, añadiendo tantas líneas como sean necesarias en la celda indicada para ello. Las celdas sombreadas se autocompletarán con los datos indicados en el resto de la tabla, que servirán para calcular la inversión inicial (gastos del año 0), los totales de los flujos de caja, los valores del TIR y VAN relativos al negocio, así como la justificación de la intensidad de ayuda solicitada en relación a la brecha de financiación. 
La tasa de descuento es un valor prefijado del 7%. El año 0 es el año en el que se inicia el proyecto/ los trabajos.
El desglose y explicación razonada de los datos cumplimentados en esta pestaña deberán ser completados, de forma obligatoria, en el apartado de la Memoria descriptiva relativo a "Escalabilidad tecnológica, replicabilidad y potencial de mercado". 
* Para insertar filas: señalar toda la fila indicada, botón derecho, "Insertar". </t>
  </si>
  <si>
    <t>FLUJO DE CAJA CON PROYECCIÓN A 25 AÑOS</t>
  </si>
  <si>
    <t>AÑOS</t>
  </si>
  <si>
    <t>INGRESOS</t>
  </si>
  <si>
    <t xml:space="preserve">Se añadirán tantas filas como sean necesarias con los conceptos referentes a los ingresos. </t>
  </si>
  <si>
    <t>*Incluir líneas aquí si es necesario</t>
  </si>
  <si>
    <t>Brecha de financiación-missing money</t>
  </si>
  <si>
    <t>GASTOS</t>
  </si>
  <si>
    <t>Costes de Gastos de Capital (CAPEX)</t>
  </si>
  <si>
    <t>Equipos, materiales y suministros</t>
  </si>
  <si>
    <t>Otros gastos de capital</t>
  </si>
  <si>
    <t>Costes de Gastos Operativos (OPEX)</t>
  </si>
  <si>
    <t>Costes de mantenimiento esperados</t>
  </si>
  <si>
    <t>Costes operativos esperados</t>
  </si>
  <si>
    <t>TOTAL CAPEX + OPEX</t>
  </si>
  <si>
    <t>Cash Flow antes de Impuestos</t>
  </si>
  <si>
    <t>Impuestos</t>
  </si>
  <si>
    <t>Cash Flow Neto</t>
  </si>
  <si>
    <t>Cash Flow Acumulado</t>
  </si>
  <si>
    <t>JUSTIFICACIÓN DE LA INTENSIDAD DE AYUDA SOLICITADA</t>
  </si>
  <si>
    <t>Tasa de descuento</t>
  </si>
  <si>
    <t>Brecha financiación</t>
  </si>
  <si>
    <t>Costes totales subvencionables</t>
  </si>
  <si>
    <t>Intensidad solicitada %</t>
  </si>
  <si>
    <t xml:space="preserve">TIR </t>
  </si>
  <si>
    <t>Intensidad "brecha de financiación" %</t>
  </si>
  <si>
    <t>VAN proyecto</t>
  </si>
  <si>
    <t>VAN capex + opex</t>
  </si>
  <si>
    <t>IDENTIFICACION DE PAQUETES, TAREAS Y SUBTAREAS</t>
  </si>
  <si>
    <t xml:space="preserve">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
</t>
  </si>
  <si>
    <t>Paquete</t>
  </si>
  <si>
    <t>Tarea</t>
  </si>
  <si>
    <t>Subtarea</t>
  </si>
  <si>
    <t>Código</t>
  </si>
  <si>
    <t>Titulo</t>
  </si>
  <si>
    <t>Descripción</t>
  </si>
  <si>
    <t>PT1</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</si>
  <si>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</si>
  <si>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</si>
  <si>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ENTIDADES SOLICITANTES</t>
  </si>
  <si>
    <t>TIPO ORGANIZACIÓN</t>
  </si>
  <si>
    <t>Intensidad máxima de ayuda</t>
  </si>
  <si>
    <t>¿Dispone de una contabilidad auditada?</t>
  </si>
  <si>
    <t>CATEGORIAS DE EMPLEADOS</t>
  </si>
  <si>
    <t>REPRESENTANTE</t>
  </si>
  <si>
    <t>Mediana empresa</t>
  </si>
  <si>
    <t>No</t>
  </si>
  <si>
    <t>CATEGORIA 1</t>
  </si>
  <si>
    <t>ENTIDAD 2</t>
  </si>
  <si>
    <t>Pequeña empresa</t>
  </si>
  <si>
    <t>Sí</t>
  </si>
  <si>
    <t>CATEGORIA 2</t>
  </si>
  <si>
    <t>ENTIDAD 3</t>
  </si>
  <si>
    <t>CATEGORIA 3</t>
  </si>
  <si>
    <t>ENTIDAD 4</t>
  </si>
  <si>
    <t>CATEGORIA 4</t>
  </si>
  <si>
    <t>ENTIDAD 5</t>
  </si>
  <si>
    <t>CATEGORIA 5</t>
  </si>
  <si>
    <t>ENTIDAD 6</t>
  </si>
  <si>
    <t>ENTIDAD 7</t>
  </si>
  <si>
    <t>ENTIDAD 8</t>
  </si>
  <si>
    <t>ENTIDAD 9</t>
  </si>
  <si>
    <t>ENTIDAD 10</t>
  </si>
  <si>
    <t>Costes de la inversión en activos materiales e inmateriales</t>
  </si>
  <si>
    <t xml:space="preserve"> Costes salariales estimados relativos al empleo creado directamente por el
proyecto de inversión, calculados a lo largo de un período de dos años</t>
  </si>
  <si>
    <t xml:space="preserve">Costes de Subcontratación </t>
  </si>
  <si>
    <t>Actividad</t>
  </si>
  <si>
    <t>Identificación</t>
  </si>
  <si>
    <t>Entidad</t>
  </si>
  <si>
    <t>Semestre</t>
  </si>
  <si>
    <r>
      <t xml:space="preserve">Información de los costes 
</t>
    </r>
    <r>
      <rPr>
        <sz val="11"/>
        <color theme="1"/>
        <rFont val="Calibri"/>
        <family val="2"/>
        <scheme val="minor"/>
      </rPr>
      <t>(proveedores, características, etc)</t>
    </r>
  </si>
  <si>
    <t>Coste del proyecto (€)</t>
  </si>
  <si>
    <t>Total costes subvencionable (€)</t>
  </si>
  <si>
    <t>Importe ayuda maxima(€)</t>
  </si>
  <si>
    <t>Total coste del proyecto  (€)</t>
  </si>
  <si>
    <t>Total costes del proyecto subvencionable (€)</t>
  </si>
  <si>
    <t>PT2</t>
  </si>
  <si>
    <t xml:space="preserve"> </t>
  </si>
  <si>
    <t>PT7</t>
  </si>
  <si>
    <t>VERIFICACIONES</t>
  </si>
  <si>
    <t>Costes subcontratados</t>
  </si>
  <si>
    <t>Los costes subcontratados deben ser inferiores al 50% del coste subvencionable del proyecto.</t>
  </si>
  <si>
    <t>COSTES POR PAQUETES DE TRABAJO Y PARTIDA</t>
  </si>
  <si>
    <t>PT3</t>
  </si>
  <si>
    <t>PT4</t>
  </si>
  <si>
    <t>PT5</t>
  </si>
  <si>
    <t>PT6</t>
  </si>
  <si>
    <t>PT8</t>
  </si>
  <si>
    <t>PT9</t>
  </si>
  <si>
    <t>PT10</t>
  </si>
  <si>
    <r>
      <t xml:space="preserve">PARTIDAS
</t>
    </r>
    <r>
      <rPr>
        <b/>
        <sz val="14"/>
        <rFont val="Calibri"/>
        <family val="2"/>
        <scheme val="minor"/>
      </rPr>
      <t>(acorde a la clasificación establecida en el artículo 5 y el Anexo II de la Convocatoria)</t>
    </r>
  </si>
  <si>
    <t>Coste subvencionable (€)</t>
  </si>
  <si>
    <t xml:space="preserve"> Costes salariales estimados relativos al empleo creado directamente por el proyecto de inversión, calculados a lo largo de un período de dos años</t>
  </si>
  <si>
    <t xml:space="preserve">SUBTOTAL </t>
  </si>
  <si>
    <t>COSTES POR ENTIDAD Y PAQUETES DE TRABAJO</t>
  </si>
  <si>
    <t>ENTIDADES</t>
  </si>
  <si>
    <t>RESUMEN Y TOTALES</t>
  </si>
  <si>
    <t>PARTIDA</t>
  </si>
  <si>
    <t>Si el importe es superior al límite, sólo se considerá el 50% del coste subvencionable para el cálculo de la ayuda</t>
  </si>
  <si>
    <t xml:space="preserve">TOTAL </t>
  </si>
  <si>
    <t>Gran empresa</t>
  </si>
  <si>
    <t>RESUMEN IMPACTO EN EL EMPLEO DE LOS PROYECTOS</t>
  </si>
  <si>
    <t>Insular</t>
  </si>
  <si>
    <t>Número de empleos</t>
  </si>
  <si>
    <t>Empleo Directo</t>
  </si>
  <si>
    <t>Empleo Indirecto</t>
  </si>
  <si>
    <t>Total</t>
  </si>
  <si>
    <t>Masculino</t>
  </si>
  <si>
    <t>Femenino</t>
  </si>
  <si>
    <t>RESUMEN DE LOS CRITERIOS DE EVALUACIÓN DE LA AYUDA</t>
  </si>
  <si>
    <t>1. Eficacia ayuda pública</t>
  </si>
  <si>
    <t>Ayuda solicitada</t>
  </si>
  <si>
    <t>Presupuesto total del proyecto</t>
  </si>
  <si>
    <t>Costes subvencionables del proyecto</t>
  </si>
  <si>
    <t>Intensidad de ayuda solicitada</t>
  </si>
  <si>
    <t>Ayuda adicional</t>
  </si>
  <si>
    <t>2. Consorcio/agrupación</t>
  </si>
  <si>
    <t>Número de agentes totales</t>
  </si>
  <si>
    <t>Número de agentes nacionales</t>
  </si>
  <si>
    <t>Número de PYMES</t>
  </si>
  <si>
    <t>Número de agentes involucrados en I+D</t>
  </si>
  <si>
    <t>3. Empleo total</t>
  </si>
  <si>
    <t>Empleo directo</t>
  </si>
  <si>
    <t>Empleo indirecto</t>
  </si>
  <si>
    <t xml:space="preserve">PAQUETE DE TRABAJO </t>
  </si>
  <si>
    <t>Tipo de empresa</t>
  </si>
  <si>
    <t>Sector público institucional</t>
  </si>
  <si>
    <t>Centros tecnológicos de ámbito estatal</t>
  </si>
  <si>
    <t>¿disponibilidad de una contabilidad auditada?</t>
  </si>
  <si>
    <t xml:space="preserve">Instrucciones para la cumplimentación:
Se deberá indicar  en las respectivas tablas, las entidades solicitantes con identificación y tipo de organización, así como las categorías de empleados del proyecto (hasta 5).
En la siguiente tabla, deberá rellenar para cada actividad, el coste y la entidad responsable, añadiendo tantas filas como sea necesario.
A lo largo de esta pestaña encontrará varios controles para verificar que los costes introducidos son correctos, así como le explicación sobre estas limitaciones.
</t>
  </si>
  <si>
    <t xml:space="preserve">1. Cumplimentar la información referente al plan de negocio, incluyendo la previsión de ingresos y gastos. </t>
  </si>
  <si>
    <t>2. Si fuera necesario, se puede incluir más filas de ingresos/gastos.</t>
  </si>
  <si>
    <t>Importe ayuda maxima</t>
  </si>
  <si>
    <t>Importe ayuda solicitada</t>
  </si>
  <si>
    <t>% intensidad ayuda final</t>
  </si>
  <si>
    <t>4. Resumen de costes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</si>
</sst>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0.00\ &quot;€&quot;;[Red]\-#,##0.00\ &quot;€&quot;"/>
    <numFmt numFmtId="165" formatCode="_-* #,##0.00\ &quot;€&quot;_-;\-* #,##0.00\ &quot;€&quot;_-;_-* &quot;-&quot;??\ &quot;€&quot;_-;_-@_-"/>
    <numFmt numFmtId="166" formatCode="#,##0.00\ &quot;€&quot;"/>
    <numFmt numFmtId="167" formatCode="0.0%"/>
    <numFmt numFmtId="168" formatCode="_ * #,##0_ ;_ * \-#,##0_ ;_ * &quot;-&quot;??_ ;_ @_ "/>
    <numFmt numFmtId="169" formatCode="_-* #,##0.0\ &quot;€&quot;_-;\-* #,##0.0\ &quot;€&quot;_-;_-* &quot;-&quot;?\ &quot;€&quot;_-;_-@_-"/>
    <numFmt numFmtId="170" formatCode="#,##0_ ;\-#,##0\ "/>
    <numFmt numFmtId="171" formatCode="_-* #,##0.00\ [$€-C0A]_-;\-* #,##0.00\ [$€-C0A]_-;_-* &quot;-&quot;??\ [$€-C0A]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2"/>
      <color theme="1"/>
      <name val="Calibri"/>
      <family val="2"/>
      <scheme val="minor"/>
    </font>
    <font>
      <sz val="11"/>
      <name val="Calibri"/>
      <family val="2"/>
      <scheme val="minor"/>
    </font>
    <font>
      <sz val="8"/>
      <name val="Calibri"/>
      <family val="2"/>
      <scheme val="minor"/>
    </font>
    <font>
      <sz val="12"/>
      <name val="Calibri"/>
      <family val="2"/>
    </font>
    <font>
      <sz val="14"/>
      <color theme="1"/>
      <name val="Calibri"/>
      <family val="2"/>
      <scheme val="minor"/>
    </font>
    <font>
      <sz val="10"/>
      <name val="Calibri"/>
      <family val="2"/>
      <scheme val="minor"/>
    </font>
    <font>
      <b/>
      <sz val="11"/>
      <color theme="0" tint="-0.499984740745262"/>
      <name val="Calibri"/>
      <family val="2"/>
      <scheme val="minor"/>
    </font>
    <font>
      <b/>
      <sz val="16"/>
      <color rgb="FFFF0000"/>
      <name val="Calibri"/>
      <family val="2"/>
      <scheme val="minor"/>
    </font>
    <font>
      <sz val="11"/>
      <color rgb="FF00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FFFFFF"/>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indexed="64"/>
      </right>
      <top style="thin">
        <color rgb="FF000000"/>
      </top>
      <bottom style="thin">
        <color indexed="64"/>
      </bottom>
      <diagonal/>
    </border>
  </borders>
  <cellStyleXfs count="8">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43" fontId="1" fillId="0" borderId="0" applyFont="0" applyFill="0" applyBorder="0" applyAlignment="0" applyProtection="0"/>
    <xf numFmtId="0" fontId="8" fillId="0" borderId="0"/>
    <xf numFmtId="44" fontId="1" fillId="0" borderId="0" applyFont="0" applyFill="0" applyBorder="0" applyAlignment="0" applyProtection="0"/>
  </cellStyleXfs>
  <cellXfs count="187">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3" applyFont="1" applyFill="1" applyAlignment="1">
      <alignment vertical="center"/>
    </xf>
    <xf numFmtId="0" fontId="4" fillId="5" borderId="0" xfId="3"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4" applyFont="1" applyFill="1"/>
    <xf numFmtId="0" fontId="11" fillId="5" borderId="0" xfId="0" applyFont="1" applyFill="1"/>
    <xf numFmtId="0" fontId="8" fillId="5" borderId="0" xfId="4"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6" fontId="12" fillId="5" borderId="0" xfId="0" applyNumberFormat="1" applyFont="1" applyFill="1" applyAlignment="1">
      <alignment horizontal="right" vertical="center"/>
    </xf>
    <xf numFmtId="166" fontId="12" fillId="5" borderId="0" xfId="0" applyNumberFormat="1" applyFont="1" applyFill="1" applyAlignment="1">
      <alignment vertical="center"/>
    </xf>
    <xf numFmtId="166"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4"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2" borderId="3" xfId="0" applyFill="1" applyBorder="1" applyProtection="1">
      <protection locked="0"/>
    </xf>
    <xf numFmtId="167"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69" fontId="14" fillId="14" borderId="21" xfId="0" applyNumberFormat="1" applyFont="1" applyFill="1" applyBorder="1" applyProtection="1">
      <protection hidden="1"/>
    </xf>
    <xf numFmtId="10" fontId="14" fillId="14" borderId="21" xfId="2" applyNumberFormat="1" applyFont="1" applyFill="1" applyBorder="1" applyAlignment="1" applyProtection="1">
      <alignment horizontal="right"/>
      <protection hidden="1"/>
    </xf>
    <xf numFmtId="170" fontId="14" fillId="14" borderId="21" xfId="0" applyNumberFormat="1" applyFont="1" applyFill="1" applyBorder="1" applyAlignment="1" applyProtection="1">
      <alignment horizontal="center"/>
      <protection hidden="1"/>
    </xf>
    <xf numFmtId="170" fontId="14" fillId="14" borderId="19"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9" fontId="0" fillId="15" borderId="4" xfId="2" applyFont="1" applyFill="1" applyBorder="1" applyAlignment="1">
      <alignment horizontal="center" vertical="center"/>
    </xf>
    <xf numFmtId="0" fontId="23" fillId="8" borderId="4" xfId="6" applyFont="1" applyFill="1" applyBorder="1" applyAlignment="1">
      <alignment horizontal="center" vertical="center" wrapText="1"/>
    </xf>
    <xf numFmtId="9" fontId="23" fillId="8" borderId="4" xfId="2" applyFont="1" applyFill="1" applyBorder="1" applyAlignment="1">
      <alignment horizontal="center" vertical="center" wrapText="1"/>
    </xf>
    <xf numFmtId="0" fontId="23" fillId="9" borderId="4" xfId="6"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3" fillId="9" borderId="4" xfId="6" applyNumberFormat="1" applyFont="1" applyFill="1" applyBorder="1" applyAlignment="1" applyProtection="1">
      <alignment horizontal="center" vertical="center" wrapText="1"/>
      <protection locked="0"/>
    </xf>
    <xf numFmtId="3" fontId="19" fillId="9" borderId="4" xfId="6" applyNumberFormat="1" applyFont="1" applyFill="1" applyBorder="1" applyAlignment="1" applyProtection="1">
      <alignment horizontal="center" vertical="center" wrapText="1"/>
      <protection locked="0"/>
    </xf>
    <xf numFmtId="0" fontId="2" fillId="12" borderId="15"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165" fontId="14" fillId="14" borderId="21" xfId="1" applyFont="1" applyFill="1" applyBorder="1" applyAlignment="1" applyProtection="1">
      <alignment horizontal="right"/>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8" xfId="0" applyFont="1" applyFill="1" applyBorder="1" applyAlignment="1">
      <alignment vertical="center" wrapText="1"/>
    </xf>
    <xf numFmtId="0" fontId="0" fillId="5" borderId="18" xfId="0" applyFill="1" applyBorder="1" applyAlignment="1">
      <alignment vertical="center"/>
    </xf>
    <xf numFmtId="0" fontId="0" fillId="5" borderId="11" xfId="0" applyFill="1" applyBorder="1" applyAlignment="1">
      <alignment vertical="center"/>
    </xf>
    <xf numFmtId="166" fontId="2" fillId="6" borderId="4" xfId="0" applyNumberFormat="1" applyFont="1" applyFill="1" applyBorder="1" applyAlignment="1" applyProtection="1">
      <alignment vertical="center"/>
      <protection hidden="1"/>
    </xf>
    <xf numFmtId="166" fontId="0" fillId="5" borderId="17" xfId="0" applyNumberFormat="1" applyFill="1" applyBorder="1" applyAlignment="1" applyProtection="1">
      <alignment vertical="center"/>
      <protection hidden="1"/>
    </xf>
    <xf numFmtId="0" fontId="0" fillId="5" borderId="17" xfId="0" applyFill="1" applyBorder="1" applyAlignment="1" applyProtection="1">
      <alignment vertical="center"/>
      <protection hidden="1"/>
    </xf>
    <xf numFmtId="166" fontId="2" fillId="6" borderId="4" xfId="0" applyNumberFormat="1" applyFont="1" applyFill="1" applyBorder="1" applyAlignment="1" applyProtection="1">
      <alignment horizontal="right" vertical="center"/>
      <protection hidden="1"/>
    </xf>
    <xf numFmtId="0" fontId="0" fillId="5" borderId="0" xfId="0" applyFill="1" applyAlignment="1">
      <alignment horizontal="right" vertical="center"/>
    </xf>
    <xf numFmtId="0" fontId="23" fillId="2" borderId="4" xfId="6" applyFont="1" applyFill="1" applyBorder="1" applyAlignment="1" applyProtection="1">
      <alignment horizontal="center" vertical="center" wrapText="1"/>
      <protection locked="0"/>
    </xf>
    <xf numFmtId="3" fontId="23" fillId="8" borderId="4" xfId="6" applyNumberFormat="1" applyFont="1" applyFill="1" applyBorder="1" applyAlignment="1">
      <alignment horizontal="center" vertical="center" wrapText="1"/>
    </xf>
    <xf numFmtId="168" fontId="23" fillId="9" borderId="4" xfId="5" applyNumberFormat="1" applyFont="1" applyFill="1" applyBorder="1" applyAlignment="1" applyProtection="1">
      <alignment horizontal="center" vertical="center" wrapText="1"/>
      <protection locked="0"/>
    </xf>
    <xf numFmtId="168" fontId="19" fillId="9" borderId="4" xfId="5" applyNumberFormat="1" applyFont="1" applyFill="1" applyBorder="1" applyAlignment="1" applyProtection="1">
      <alignment horizontal="center" vertical="center" wrapText="1"/>
      <protection locked="0"/>
    </xf>
    <xf numFmtId="0" fontId="2" fillId="12" borderId="16" xfId="0" applyFont="1" applyFill="1" applyBorder="1" applyAlignment="1">
      <alignment horizontal="center" vertical="center" wrapText="1"/>
    </xf>
    <xf numFmtId="168" fontId="0" fillId="5" borderId="0" xfId="0" applyNumberFormat="1" applyFill="1" applyAlignment="1">
      <alignment horizontal="center" vertical="center"/>
    </xf>
    <xf numFmtId="2" fontId="0" fillId="5" borderId="0" xfId="0" applyNumberFormat="1" applyFill="1" applyAlignment="1">
      <alignment horizontal="center" vertical="center"/>
    </xf>
    <xf numFmtId="165"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168" fontId="10" fillId="8" borderId="4" xfId="5" applyNumberFormat="1" applyFont="1" applyFill="1" applyBorder="1" applyAlignment="1" applyProtection="1">
      <alignment horizontal="center" vertical="center" wrapText="1"/>
    </xf>
    <xf numFmtId="0" fontId="10" fillId="5" borderId="0" xfId="0" applyFont="1" applyFill="1" applyAlignment="1">
      <alignment vertical="center"/>
    </xf>
    <xf numFmtId="168" fontId="1" fillId="7" borderId="4" xfId="5" applyNumberFormat="1" applyFont="1" applyFill="1" applyBorder="1" applyAlignment="1" applyProtection="1">
      <alignment horizontal="center" vertical="center"/>
      <protection hidden="1"/>
    </xf>
    <xf numFmtId="168" fontId="18" fillId="7" borderId="4" xfId="5"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168" fontId="10" fillId="8" borderId="4" xfId="5" applyNumberFormat="1" applyFont="1" applyFill="1" applyBorder="1" applyAlignment="1">
      <alignment horizontal="center" vertical="center"/>
    </xf>
    <xf numFmtId="9" fontId="10" fillId="8" borderId="4" xfId="2" applyFont="1" applyFill="1" applyBorder="1" applyAlignment="1">
      <alignment horizontal="center" vertical="center"/>
    </xf>
    <xf numFmtId="168" fontId="11" fillId="7" borderId="13" xfId="5" applyNumberFormat="1" applyFont="1" applyFill="1" applyBorder="1" applyAlignment="1" applyProtection="1">
      <alignment horizontal="center" vertical="center"/>
      <protection hidden="1"/>
    </xf>
    <xf numFmtId="9" fontId="11" fillId="7" borderId="13" xfId="2" applyFont="1" applyFill="1" applyBorder="1" applyAlignment="1" applyProtection="1">
      <alignment horizontal="center" vertical="center"/>
      <protection hidden="1"/>
    </xf>
    <xf numFmtId="0" fontId="2" fillId="5"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0" fillId="5" borderId="0" xfId="0" applyFill="1" applyProtection="1">
      <protection hidden="1"/>
    </xf>
    <xf numFmtId="0" fontId="0" fillId="5" borderId="0" xfId="0" applyFill="1" applyAlignment="1" applyProtection="1">
      <alignment vertical="center" wrapText="1"/>
      <protection hidden="1"/>
    </xf>
    <xf numFmtId="0" fontId="10" fillId="5" borderId="0" xfId="0" applyFont="1" applyFill="1" applyProtection="1">
      <protection hidden="1"/>
    </xf>
    <xf numFmtId="9" fontId="0" fillId="5" borderId="0" xfId="0" applyNumberFormat="1" applyFill="1" applyProtection="1">
      <protection hidden="1"/>
    </xf>
    <xf numFmtId="0" fontId="18" fillId="5" borderId="0" xfId="0" applyFont="1" applyFill="1" applyAlignment="1" applyProtection="1">
      <alignment horizontal="left"/>
      <protection hidden="1"/>
    </xf>
    <xf numFmtId="9" fontId="0" fillId="5" borderId="0" xfId="2" applyFont="1" applyFill="1" applyAlignment="1" applyProtection="1">
      <alignment horizontal="center" vertical="center"/>
      <protection hidden="1"/>
    </xf>
    <xf numFmtId="164" fontId="0" fillId="5" borderId="0" xfId="0" applyNumberFormat="1" applyFill="1" applyProtection="1">
      <protection hidden="1"/>
    </xf>
    <xf numFmtId="165" fontId="0" fillId="7" borderId="4" xfId="0" applyNumberFormat="1" applyFill="1" applyBorder="1" applyProtection="1">
      <protection hidden="1"/>
    </xf>
    <xf numFmtId="0" fontId="2" fillId="12" borderId="4" xfId="0" applyFont="1" applyFill="1" applyBorder="1" applyProtection="1">
      <protection hidden="1"/>
    </xf>
    <xf numFmtId="165" fontId="0" fillId="9" borderId="4" xfId="0" applyNumberFormat="1" applyFill="1" applyBorder="1" applyProtection="1">
      <protection locked="0"/>
    </xf>
    <xf numFmtId="0" fontId="19" fillId="12" borderId="4" xfId="0" applyFont="1" applyFill="1" applyBorder="1" applyProtection="1">
      <protection hidden="1"/>
    </xf>
    <xf numFmtId="0" fontId="14" fillId="12" borderId="4" xfId="0" applyFont="1" applyFill="1" applyBorder="1" applyProtection="1">
      <protection hidden="1"/>
    </xf>
    <xf numFmtId="0" fontId="14" fillId="13" borderId="4" xfId="0" applyFont="1" applyFill="1" applyBorder="1" applyAlignment="1" applyProtection="1">
      <alignment vertical="top" wrapText="1"/>
      <protection hidden="1"/>
    </xf>
    <xf numFmtId="0" fontId="24" fillId="9" borderId="4" xfId="0" applyFont="1" applyFill="1" applyBorder="1" applyAlignment="1" applyProtection="1">
      <alignment vertical="center"/>
      <protection locked="0" hidden="1"/>
    </xf>
    <xf numFmtId="165" fontId="0" fillId="9" borderId="4" xfId="1" applyFont="1" applyFill="1" applyBorder="1" applyProtection="1">
      <protection locked="0"/>
    </xf>
    <xf numFmtId="0" fontId="14" fillId="9" borderId="4" xfId="0" applyFont="1" applyFill="1" applyBorder="1" applyAlignment="1" applyProtection="1">
      <alignment horizontal="left"/>
      <protection locked="0" hidden="1"/>
    </xf>
    <xf numFmtId="0" fontId="14" fillId="9" borderId="4" xfId="0" applyFont="1" applyFill="1" applyBorder="1" applyProtection="1">
      <protection locked="0" hidden="1"/>
    </xf>
    <xf numFmtId="0" fontId="2" fillId="12" borderId="4" xfId="0" applyFont="1" applyFill="1" applyBorder="1" applyAlignment="1" applyProtection="1">
      <alignment horizontal="center" vertical="center"/>
      <protection hidden="1"/>
    </xf>
    <xf numFmtId="0" fontId="16" fillId="5" borderId="0" xfId="0" applyFont="1" applyFill="1" applyAlignment="1">
      <alignment vertical="top" wrapText="1"/>
    </xf>
    <xf numFmtId="0" fontId="16" fillId="9" borderId="0" xfId="0" applyFont="1" applyFill="1" applyAlignment="1">
      <alignment vertical="top" wrapText="1"/>
    </xf>
    <xf numFmtId="0" fontId="25" fillId="3" borderId="0" xfId="0" applyFont="1" applyFill="1" applyAlignment="1">
      <alignment horizontal="centerContinuous" vertical="center"/>
    </xf>
    <xf numFmtId="0" fontId="26" fillId="16" borderId="1" xfId="0" applyFont="1" applyFill="1" applyBorder="1" applyAlignment="1">
      <alignment horizontal="centerContinuous" vertical="center"/>
    </xf>
    <xf numFmtId="0" fontId="26" fillId="16" borderId="3" xfId="0" applyFont="1" applyFill="1" applyBorder="1" applyAlignment="1">
      <alignment horizontal="centerContinuous" vertical="center"/>
    </xf>
    <xf numFmtId="0" fontId="0" fillId="16" borderId="1" xfId="0" applyFill="1" applyBorder="1" applyAlignment="1">
      <alignment horizontal="centerContinuous" vertical="center"/>
    </xf>
    <xf numFmtId="0" fontId="0" fillId="16" borderId="3" xfId="0" applyFill="1" applyBorder="1" applyAlignment="1">
      <alignment horizontal="centerContinuous" vertical="center"/>
    </xf>
    <xf numFmtId="0" fontId="11" fillId="12" borderId="4" xfId="0" applyFont="1" applyFill="1" applyBorder="1" applyAlignment="1" applyProtection="1">
      <alignment horizontal="center" vertical="center" wrapText="1"/>
      <protection hidden="1"/>
    </xf>
    <xf numFmtId="0" fontId="2" fillId="13" borderId="15" xfId="0" applyFont="1" applyFill="1" applyBorder="1" applyAlignment="1">
      <alignment horizontal="center" vertical="center" wrapText="1"/>
    </xf>
    <xf numFmtId="165" fontId="0" fillId="9" borderId="4" xfId="0" applyNumberFormat="1" applyFill="1" applyBorder="1" applyProtection="1">
      <protection locked="0" hidden="1"/>
    </xf>
    <xf numFmtId="165" fontId="0" fillId="15" borderId="4" xfId="0" applyNumberFormat="1" applyFill="1" applyBorder="1" applyAlignment="1" applyProtection="1">
      <alignment horizontal="center" vertical="center"/>
      <protection locked="0"/>
    </xf>
    <xf numFmtId="0" fontId="10" fillId="2" borderId="1" xfId="0" applyFont="1" applyFill="1" applyBorder="1" applyAlignment="1">
      <alignment horizontal="center"/>
    </xf>
    <xf numFmtId="0" fontId="10" fillId="2" borderId="3" xfId="0" applyFont="1" applyFill="1" applyBorder="1" applyAlignment="1">
      <alignment horizontal="center"/>
    </xf>
    <xf numFmtId="0" fontId="0" fillId="9" borderId="4" xfId="0" applyFill="1" applyBorder="1" applyAlignment="1" applyProtection="1">
      <alignment horizontal="center" vertical="center"/>
      <protection locked="0"/>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18" fillId="5" borderId="0" xfId="0" applyFont="1" applyFill="1" applyAlignment="1" applyProtection="1">
      <alignment horizontal="left"/>
      <protection hidden="1"/>
    </xf>
    <xf numFmtId="0" fontId="15" fillId="12" borderId="4" xfId="0" applyFont="1" applyFill="1" applyBorder="1" applyAlignment="1" applyProtection="1">
      <alignment horizontal="center" vertical="center"/>
      <protection hidden="1"/>
    </xf>
    <xf numFmtId="171" fontId="14" fillId="8" borderId="4" xfId="0" applyNumberFormat="1" applyFont="1" applyFill="1" applyBorder="1" applyAlignment="1" applyProtection="1">
      <alignment horizontal="center" vertical="top"/>
      <protection hidden="1"/>
    </xf>
    <xf numFmtId="0" fontId="15" fillId="5" borderId="1" xfId="0" applyFont="1" applyFill="1" applyBorder="1" applyAlignment="1">
      <alignment horizontal="left" vertical="justify" wrapText="1"/>
    </xf>
    <xf numFmtId="0" fontId="15" fillId="5" borderId="2" xfId="0" applyFont="1" applyFill="1" applyBorder="1" applyAlignment="1">
      <alignment horizontal="left" vertical="justify" wrapText="1"/>
    </xf>
    <xf numFmtId="0" fontId="15" fillId="5" borderId="3" xfId="0" applyFont="1" applyFill="1" applyBorder="1" applyAlignment="1">
      <alignment horizontal="left" vertical="justify" wrapText="1"/>
    </xf>
    <xf numFmtId="0" fontId="16" fillId="9" borderId="12" xfId="0" applyFont="1" applyFill="1" applyBorder="1" applyAlignment="1">
      <alignment horizontal="left" vertical="top" wrapText="1"/>
    </xf>
    <xf numFmtId="0" fontId="17" fillId="12" borderId="4" xfId="0" applyFont="1" applyFill="1" applyBorder="1" applyAlignment="1">
      <alignment horizontal="center" vertical="justify"/>
    </xf>
    <xf numFmtId="0" fontId="18" fillId="12" borderId="4" xfId="0" applyFont="1" applyFill="1" applyBorder="1" applyAlignment="1" applyProtection="1">
      <alignment horizontal="center" vertical="center" textRotation="90" wrapText="1"/>
      <protection locked="0" hidden="1"/>
    </xf>
    <xf numFmtId="9" fontId="14" fillId="8" borderId="4" xfId="2" applyFont="1" applyFill="1" applyBorder="1" applyAlignment="1" applyProtection="1">
      <alignment horizontal="center" vertical="top"/>
      <protection hidden="1"/>
    </xf>
    <xf numFmtId="167" fontId="14" fillId="5" borderId="4" xfId="0" applyNumberFormat="1" applyFont="1" applyFill="1" applyBorder="1" applyAlignment="1" applyProtection="1">
      <alignment horizontal="center"/>
      <protection hidden="1"/>
    </xf>
    <xf numFmtId="0" fontId="0" fillId="13" borderId="4" xfId="0" applyFill="1" applyBorder="1" applyAlignment="1" applyProtection="1">
      <alignment horizontal="left" vertical="center"/>
      <protection hidden="1"/>
    </xf>
    <xf numFmtId="0" fontId="18" fillId="5" borderId="22" xfId="0" applyFont="1" applyFill="1" applyBorder="1" applyAlignment="1" applyProtection="1">
      <alignment horizontal="left"/>
      <protection hidden="1"/>
    </xf>
    <xf numFmtId="0" fontId="18" fillId="5" borderId="23" xfId="0" applyFont="1" applyFill="1" applyBorder="1" applyAlignment="1" applyProtection="1">
      <alignment horizontal="left"/>
      <protection hidden="1"/>
    </xf>
    <xf numFmtId="10" fontId="14" fillId="8" borderId="27" xfId="0" applyNumberFormat="1" applyFont="1" applyFill="1" applyBorder="1" applyAlignment="1" applyProtection="1">
      <alignment horizontal="center" vertical="center"/>
      <protection hidden="1"/>
    </xf>
    <xf numFmtId="10" fontId="14" fillId="8" borderId="24" xfId="0" applyNumberFormat="1" applyFont="1" applyFill="1" applyBorder="1" applyAlignment="1" applyProtection="1">
      <alignment horizontal="center" vertical="center"/>
      <protection hidden="1"/>
    </xf>
    <xf numFmtId="10" fontId="14" fillId="8" borderId="25" xfId="0" applyNumberFormat="1" applyFont="1" applyFill="1" applyBorder="1" applyAlignment="1" applyProtection="1">
      <alignment horizontal="center" vertical="center"/>
      <protection hidden="1"/>
    </xf>
    <xf numFmtId="10" fontId="14" fillId="8" borderId="26" xfId="0" applyNumberFormat="1" applyFont="1" applyFill="1" applyBorder="1" applyAlignment="1" applyProtection="1">
      <alignment horizontal="center" vertical="center"/>
      <protection hidden="1"/>
    </xf>
    <xf numFmtId="164" fontId="14" fillId="8" borderId="4" xfId="0" applyNumberFormat="1" applyFont="1" applyFill="1" applyBorder="1" applyAlignment="1" applyProtection="1">
      <alignment horizontal="center" vertical="center"/>
      <protection hidden="1"/>
    </xf>
    <xf numFmtId="0" fontId="0" fillId="13" borderId="4" xfId="0" applyFill="1" applyBorder="1" applyAlignment="1" applyProtection="1">
      <alignment horizontal="left" vertical="center" wrapText="1"/>
      <protection hidden="1"/>
    </xf>
    <xf numFmtId="0" fontId="0" fillId="5" borderId="18" xfId="0" applyFill="1" applyBorder="1" applyAlignment="1">
      <alignment horizontal="left" vertical="top" wrapText="1"/>
    </xf>
    <xf numFmtId="0" fontId="0" fillId="5" borderId="0" xfId="0" applyFill="1" applyAlignment="1">
      <alignment horizontal="left" vertical="top" wrapText="1"/>
    </xf>
    <xf numFmtId="0" fontId="16" fillId="9" borderId="12" xfId="0" applyFont="1" applyFill="1" applyBorder="1" applyAlignment="1">
      <alignment horizontal="left" vertical="center" wrapText="1"/>
    </xf>
    <xf numFmtId="165" fontId="0" fillId="7" borderId="4" xfId="0" applyNumberFormat="1" applyFill="1" applyBorder="1" applyAlignment="1" applyProtection="1">
      <alignment horizontal="center" vertical="center"/>
      <protection hidden="1"/>
    </xf>
    <xf numFmtId="0" fontId="21" fillId="5" borderId="4" xfId="0" applyFont="1" applyFill="1" applyBorder="1" applyAlignment="1" applyProtection="1">
      <alignment horizontal="left" vertical="center" wrapText="1"/>
      <protection hidden="1"/>
    </xf>
    <xf numFmtId="0" fontId="2" fillId="13" borderId="4" xfId="0" applyFont="1" applyFill="1" applyBorder="1" applyAlignment="1" applyProtection="1">
      <alignment horizontal="center" vertical="center" wrapText="1"/>
      <protection hidden="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1" fillId="5" borderId="4" xfId="0" applyFont="1" applyFill="1" applyBorder="1" applyAlignment="1" applyProtection="1">
      <alignment horizontal="center" vertical="center" wrapText="1"/>
      <protection hidden="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11" fillId="12" borderId="4" xfId="0" applyFont="1" applyFill="1" applyBorder="1" applyAlignment="1" applyProtection="1">
      <alignment horizontal="center" vertical="center" wrapText="1"/>
      <protection hidden="1"/>
    </xf>
    <xf numFmtId="0" fontId="22" fillId="13" borderId="4" xfId="0" applyFont="1" applyFill="1" applyBorder="1" applyAlignment="1" applyProtection="1">
      <alignment horizontal="center" vertical="center" wrapText="1"/>
      <protection hidden="1"/>
    </xf>
    <xf numFmtId="165" fontId="11" fillId="7" borderId="18" xfId="0" applyNumberFormat="1" applyFont="1" applyFill="1" applyBorder="1" applyAlignment="1" applyProtection="1">
      <alignment horizontal="center" vertical="center"/>
      <protection hidden="1"/>
    </xf>
    <xf numFmtId="165" fontId="11" fillId="7" borderId="17" xfId="0" applyNumberFormat="1" applyFont="1" applyFill="1" applyBorder="1" applyAlignment="1" applyProtection="1">
      <alignment horizontal="center" vertical="center"/>
      <protection hidden="1"/>
    </xf>
    <xf numFmtId="0" fontId="21" fillId="5" borderId="20" xfId="0" applyFont="1" applyFill="1" applyBorder="1" applyAlignment="1" applyProtection="1">
      <alignment horizontal="left" vertical="center" wrapText="1"/>
      <protection hidden="1"/>
    </xf>
    <xf numFmtId="165" fontId="18"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65" fontId="0" fillId="9" borderId="1" xfId="0" applyNumberFormat="1" applyFill="1" applyBorder="1" applyAlignment="1" applyProtection="1">
      <alignment horizontal="center" vertical="center"/>
      <protection locked="0"/>
    </xf>
    <xf numFmtId="165" fontId="0" fillId="9" borderId="3" xfId="0" applyNumberFormat="1" applyFill="1" applyBorder="1" applyAlignment="1" applyProtection="1">
      <alignment horizontal="center" vertical="center"/>
      <protection locked="0"/>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0" fillId="0" borderId="4" xfId="0" applyBorder="1" applyAlignment="1">
      <alignment horizontal="left" vertical="top"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5" borderId="4" xfId="0" applyFill="1" applyBorder="1" applyAlignment="1">
      <alignment horizontal="center" vertical="center" wrapText="1"/>
    </xf>
  </cellXfs>
  <cellStyles count="8">
    <cellStyle name="Comma" xfId="5" builtinId="3"/>
    <cellStyle name="Currency" xfId="1" builtinId="4"/>
    <cellStyle name="Hyperlink" xfId="3" builtinId="8"/>
    <cellStyle name="Moneda 2" xfId="7" xr:uid="{135838AA-3B03-4434-A840-59B815AECDCE}"/>
    <cellStyle name="Normal" xfId="0" builtinId="0"/>
    <cellStyle name="Normal 2" xfId="4" xr:uid="{00000000-0005-0000-0000-000004000000}"/>
    <cellStyle name="Normal 4" xfId="6" xr:uid="{58517667-100B-4816-8CF6-FC175924C042}"/>
    <cellStyle name="Percent" xfId="2" builtinId="5"/>
  </cellStyles>
  <dxfs count="65">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medium">
          <color indexed="64"/>
        </top>
        <bottom/>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protection locked="1" hidden="0"/>
    </dxf>
    <dxf>
      <border outline="0">
        <left style="thin">
          <color indexed="64"/>
        </left>
      </border>
    </dxf>
    <dxf>
      <fill>
        <patternFill>
          <fgColor indexed="64"/>
          <bgColor theme="0"/>
        </patternFill>
      </fill>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ont>
        <color rgb="FFC00000"/>
      </font>
      <fill>
        <patternFill>
          <bgColor rgb="FFFFC000"/>
        </patternFill>
      </fill>
    </dxf>
    <dxf>
      <font>
        <color rgb="FFC00000"/>
      </font>
      <fill>
        <patternFill>
          <bgColor rgb="FFED8479"/>
        </patternFill>
      </fill>
    </dxf>
    <dxf>
      <fill>
        <patternFill patternType="solid">
          <bgColor theme="0" tint="-0.24994659260841701"/>
        </patternFill>
      </fill>
    </dxf>
  </dxfs>
  <tableStyles count="0" defaultTableStyle="TableStyleMedium2" defaultPivotStyle="PivotStyleLight16"/>
  <colors>
    <mruColors>
      <color rgb="FFFFF2CC"/>
      <color rgb="FFA9D08E"/>
      <color rgb="FFC00000"/>
      <color rgb="FFDDEBF7"/>
      <color rgb="FFE2EFDA"/>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657225</xdr:colOff>
      <xdr:row>1</xdr:row>
      <xdr:rowOff>9525</xdr:rowOff>
    </xdr:from>
    <xdr:to>
      <xdr:col>28</xdr:col>
      <xdr:colOff>76200</xdr:colOff>
      <xdr:row>6</xdr:row>
      <xdr:rowOff>63500</xdr:rowOff>
    </xdr:to>
    <xdr:pic>
      <xdr:nvPicPr>
        <xdr:cNvPr id="10" name="Imagen 1">
          <a:extLst>
            <a:ext uri="{FF2B5EF4-FFF2-40B4-BE49-F238E27FC236}">
              <a16:creationId xmlns:a16="http://schemas.microsoft.com/office/drawing/2014/main" id="{1570C02E-B226-4AFD-99A7-65B53CCE919A}"/>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2"/>
        <a:stretch>
          <a:fillRect/>
        </a:stretch>
      </xdr:blipFill>
      <xdr:spPr>
        <a:xfrm>
          <a:off x="19373850" y="190500"/>
          <a:ext cx="1590675"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3</xdr:col>
      <xdr:colOff>2674705</xdr:colOff>
      <xdr:row>4</xdr:row>
      <xdr:rowOff>132824</xdr:rowOff>
    </xdr:to>
    <xdr:pic>
      <xdr:nvPicPr>
        <xdr:cNvPr id="6" name="Imagen 1">
          <a:extLst>
            <a:ext uri="{FF2B5EF4-FFF2-40B4-BE49-F238E27FC236}">
              <a16:creationId xmlns:a16="http://schemas.microsoft.com/office/drawing/2014/main" id="{7C003530-EBE6-4901-A9B2-05AFEBA92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47650"/>
          <a:ext cx="4351105" cy="60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6A5144D-E483-48BC-921B-4E85DC3F3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D9D0758D-D8D0-4B0F-852F-5B4F4034B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e.es\marecote\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refreshError="1"/>
      <sheetData sheetId="1" refreshError="1"/>
      <sheetData sheetId="2" refreshError="1"/>
      <sheetData sheetId="3" refreshError="1"/>
      <sheetData sheetId="4" refreshError="1"/>
      <sheetData sheetId="5" refreshError="1"/>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B09A21-BC20-4C6A-AB86-1B6595FFE8A1}" name="Tabla6" displayName="Tabla6" ref="D21:AD45" headerRowCount="0" totalsRowShown="0" headerRowDxfId="61" dataDxfId="59" headerRowBorderDxfId="60" tableBorderDxfId="58">
  <tableColumns count="27">
    <tableColumn id="1" xr3:uid="{00000000-0010-0000-0000-000001000000}" name="Columna1" headerRowDxfId="57" dataDxfId="56"/>
    <tableColumn id="2" xr3:uid="{00000000-0010-0000-0000-000002000000}" name="Columna2" headerRowDxfId="55" dataDxfId="54"/>
    <tableColumn id="3" xr3:uid="{00000000-0010-0000-0000-000003000000}" name="Columna3" headerRowDxfId="53" dataDxfId="52"/>
    <tableColumn id="4" xr3:uid="{00000000-0010-0000-0000-000004000000}" name="Columna4" headerRowDxfId="51" dataDxfId="50"/>
    <tableColumn id="5" xr3:uid="{00000000-0010-0000-0000-000005000000}" name="Columna5" headerRowDxfId="49" dataDxfId="48"/>
    <tableColumn id="6" xr3:uid="{00000000-0010-0000-0000-000006000000}" name="Columna6" headerRowDxfId="47" dataDxfId="46"/>
    <tableColumn id="7" xr3:uid="{00000000-0010-0000-0000-000007000000}" name="Columna7" headerRowDxfId="45" dataDxfId="44"/>
    <tableColumn id="8" xr3:uid="{00000000-0010-0000-0000-000008000000}" name="Columna8" headerRowDxfId="43" dataDxfId="42"/>
    <tableColumn id="9" xr3:uid="{00000000-0010-0000-0000-000009000000}" name="Columna9" headerRowDxfId="41" dataDxfId="40"/>
    <tableColumn id="10" xr3:uid="{00000000-0010-0000-0000-00000A000000}" name="Columna10" headerRowDxfId="39" dataDxfId="38"/>
    <tableColumn id="11" xr3:uid="{00000000-0010-0000-0000-00000B000000}" name="Columna11" headerRowDxfId="37" dataDxfId="36"/>
    <tableColumn id="12" xr3:uid="{00000000-0010-0000-0000-00000C000000}" name="Columna12" headerRowDxfId="35" dataDxfId="34"/>
    <tableColumn id="13" xr3:uid="{00000000-0010-0000-0000-00000D000000}" name="Columna13" headerRowDxfId="33" dataDxfId="32"/>
    <tableColumn id="14" xr3:uid="{00000000-0010-0000-0000-00000E000000}" name="Columna14" headerRowDxfId="31" dataDxfId="30"/>
    <tableColumn id="15" xr3:uid="{00000000-0010-0000-0000-00000F000000}" name="Columna15" headerRowDxfId="29" dataDxfId="28"/>
    <tableColumn id="16" xr3:uid="{00000000-0010-0000-0000-000010000000}" name="Columna16" headerRowDxfId="27" dataDxfId="26"/>
    <tableColumn id="17" xr3:uid="{00000000-0010-0000-0000-000011000000}" name="Columna17" headerRowDxfId="25" dataDxfId="24"/>
    <tableColumn id="18" xr3:uid="{00000000-0010-0000-0000-000012000000}" name="Columna18" headerRowDxfId="23" dataDxfId="22"/>
    <tableColumn id="19" xr3:uid="{00000000-0010-0000-0000-000013000000}" name="Columna19" headerRowDxfId="21" dataDxfId="20"/>
    <tableColumn id="20" xr3:uid="{00000000-0010-0000-0000-000014000000}" name="Columna20" headerRowDxfId="19" dataDxfId="18"/>
    <tableColumn id="21" xr3:uid="{00000000-0010-0000-0000-000015000000}" name="Columna21" headerRowDxfId="17" dataDxfId="16"/>
    <tableColumn id="22" xr3:uid="{00000000-0010-0000-0000-000016000000}" name="Columna22" headerRowDxfId="15" dataDxfId="14"/>
    <tableColumn id="23" xr3:uid="{00000000-0010-0000-0000-000017000000}" name="Columna23" headerRowDxfId="13" dataDxfId="12"/>
    <tableColumn id="24" xr3:uid="{00000000-0010-0000-0000-000018000000}" name="Columna24" headerRowDxfId="11" dataDxfId="10"/>
    <tableColumn id="25" xr3:uid="{00000000-0010-0000-0000-000019000000}" name="Columna25" headerRowDxfId="9" dataDxfId="8"/>
    <tableColumn id="26" xr3:uid="{00000000-0010-0000-0000-00001A000000}" name="Columna26" headerRowDxfId="7" dataDxfId="6"/>
    <tableColumn id="27" xr3:uid="{00000000-0010-0000-0000-00001B000000}" name="Columna27" headerRowDxfId="5" dataDxfId="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7"/>
  <sheetViews>
    <sheetView topLeftCell="A19" zoomScale="70" zoomScaleNormal="70" workbookViewId="0">
      <selection activeCell="L38" sqref="L38"/>
    </sheetView>
  </sheetViews>
  <sheetFormatPr defaultColWidth="10.81640625" defaultRowHeight="14.5" x14ac:dyDescent="0.35"/>
  <cols>
    <col min="1" max="1" width="3.54296875" style="11" customWidth="1"/>
    <col min="2" max="2" width="10.81640625" style="11" bestFit="1" customWidth="1"/>
    <col min="3" max="3" width="27.453125" style="11" bestFit="1" customWidth="1"/>
    <col min="4" max="16384" width="10.81640625" style="11"/>
  </cols>
  <sheetData>
    <row r="1" spans="1:29" x14ac:dyDescent="0.3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ht="15.75" customHeight="1" x14ac:dyDescent="0.35">
      <c r="A3" s="3"/>
      <c r="B3" s="3"/>
      <c r="C3" s="3"/>
      <c r="D3" s="3"/>
      <c r="E3" s="3"/>
      <c r="F3" s="3"/>
      <c r="G3" s="3"/>
      <c r="H3" s="3"/>
      <c r="I3" s="3"/>
      <c r="J3" s="3"/>
      <c r="K3" s="3"/>
      <c r="L3" s="3"/>
      <c r="M3" s="3" t="s">
        <v>0</v>
      </c>
      <c r="N3" s="123"/>
      <c r="O3" s="123"/>
      <c r="P3" s="123"/>
      <c r="Q3" s="123"/>
      <c r="R3" s="123"/>
      <c r="S3" s="3"/>
      <c r="T3" s="3"/>
      <c r="U3" s="3"/>
      <c r="V3" s="3"/>
      <c r="W3" s="3"/>
      <c r="X3" s="3"/>
      <c r="Y3" s="3"/>
      <c r="Z3" s="3"/>
      <c r="AA3" s="3"/>
      <c r="AB3" s="3"/>
      <c r="AC3" s="3"/>
    </row>
    <row r="4" spans="1:29" x14ac:dyDescent="0.3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5">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5">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5">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5">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5">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5">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5">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5">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5">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5">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5">
      <c r="A18" s="4"/>
      <c r="B18" s="1" t="s">
        <v>15</v>
      </c>
      <c r="C18" s="1"/>
      <c r="D18" s="1"/>
      <c r="E18" s="1"/>
      <c r="F18" s="1"/>
      <c r="G18" s="1"/>
      <c r="H18" s="1"/>
      <c r="I18" s="1"/>
      <c r="J18" s="1"/>
      <c r="K18" s="1"/>
      <c r="L18" s="1"/>
      <c r="M18" s="112"/>
      <c r="N18" s="1"/>
      <c r="O18" s="1"/>
      <c r="P18" s="1"/>
      <c r="Q18" s="1"/>
      <c r="R18" s="1"/>
      <c r="S18" s="1"/>
      <c r="T18" s="1"/>
      <c r="U18" s="1"/>
      <c r="V18" s="1"/>
      <c r="W18" s="1"/>
      <c r="X18" s="1"/>
      <c r="Y18" s="1"/>
      <c r="Z18" s="1"/>
      <c r="AA18" s="1"/>
      <c r="AB18" s="1"/>
      <c r="AC18" s="4"/>
    </row>
    <row r="19" spans="1:29" ht="21" x14ac:dyDescent="0.35">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5">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5">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5">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5" x14ac:dyDescent="0.45">
      <c r="A24" s="12"/>
      <c r="B24" s="121" t="s">
        <v>18</v>
      </c>
      <c r="C24" s="122"/>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5">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5">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5">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5">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5">
      <c r="A29" s="4"/>
      <c r="B29" s="7" t="s">
        <v>21</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0" spans="1:29" ht="21" x14ac:dyDescent="0.35">
      <c r="A30" s="4"/>
      <c r="B30" s="7"/>
      <c r="C30" s="6"/>
      <c r="D30" s="6"/>
      <c r="E30" s="6"/>
      <c r="F30" s="6"/>
      <c r="G30" s="6"/>
      <c r="H30" s="6"/>
      <c r="I30" s="6"/>
      <c r="J30" s="6"/>
      <c r="K30" s="6"/>
      <c r="L30" s="6"/>
      <c r="M30" s="6"/>
      <c r="N30" s="6"/>
      <c r="O30" s="6"/>
      <c r="P30" s="6"/>
      <c r="Q30" s="6"/>
      <c r="R30" s="6"/>
      <c r="S30" s="6"/>
      <c r="T30" s="6"/>
      <c r="U30" s="6"/>
      <c r="V30" s="6"/>
      <c r="W30" s="6"/>
      <c r="X30" s="6"/>
      <c r="Y30" s="6"/>
      <c r="Z30" s="6"/>
      <c r="AA30" s="6"/>
      <c r="AB30" s="6"/>
      <c r="AC30" s="4"/>
    </row>
    <row r="31" spans="1:29" ht="21" x14ac:dyDescent="0.35">
      <c r="A31" s="4"/>
      <c r="B31" s="2" t="s">
        <v>22</v>
      </c>
      <c r="C31" s="2"/>
      <c r="D31" s="2"/>
      <c r="E31" s="2"/>
      <c r="F31" s="2"/>
      <c r="G31" s="2"/>
      <c r="H31" s="2"/>
      <c r="I31" s="2"/>
      <c r="J31" s="2"/>
      <c r="K31" s="2"/>
      <c r="L31" s="2"/>
      <c r="M31" s="2"/>
      <c r="N31" s="2"/>
      <c r="O31" s="2"/>
      <c r="P31" s="2"/>
      <c r="Q31" s="2"/>
      <c r="R31" s="2"/>
      <c r="S31" s="2"/>
      <c r="T31" s="2"/>
      <c r="U31" s="2"/>
      <c r="V31" s="2"/>
      <c r="W31" s="2"/>
      <c r="X31" s="2"/>
      <c r="Y31" s="2"/>
      <c r="Z31" s="2"/>
      <c r="AA31" s="2"/>
      <c r="AB31" s="2"/>
      <c r="AC31" s="4"/>
    </row>
    <row r="32" spans="1:29" ht="21" x14ac:dyDescent="0.35">
      <c r="A32" s="4"/>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4"/>
    </row>
    <row r="33" spans="1:29" ht="21" x14ac:dyDescent="0.35">
      <c r="A33" s="4"/>
      <c r="B33" s="7" t="s">
        <v>188</v>
      </c>
      <c r="C33" s="6"/>
      <c r="D33" s="6"/>
      <c r="E33" s="6"/>
      <c r="F33" s="6"/>
      <c r="G33" s="6"/>
      <c r="H33" s="6"/>
      <c r="I33" s="6"/>
      <c r="J33" s="4"/>
      <c r="K33" s="4"/>
      <c r="L33" s="6"/>
      <c r="M33" s="6"/>
      <c r="N33" s="6"/>
      <c r="O33" s="6"/>
      <c r="P33" s="6"/>
      <c r="Q33" s="4"/>
      <c r="R33" s="4"/>
      <c r="S33" s="4"/>
      <c r="T33" s="4"/>
      <c r="U33" s="4"/>
      <c r="V33" s="4"/>
      <c r="W33" s="4"/>
      <c r="X33" s="4"/>
      <c r="Y33" s="4"/>
      <c r="Z33" s="4"/>
      <c r="AA33" s="4"/>
      <c r="AB33" s="4"/>
      <c r="AC33" s="4"/>
    </row>
    <row r="34" spans="1:29" ht="21" x14ac:dyDescent="0.35">
      <c r="B34" s="7" t="s">
        <v>189</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5">
      <c r="B36" s="2" t="s">
        <v>23</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5">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1" x14ac:dyDescent="0.35">
      <c r="B38" s="7" t="s">
        <v>24</v>
      </c>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1:29" ht="21" x14ac:dyDescent="0.35">
      <c r="B39" s="7" t="s">
        <v>25</v>
      </c>
      <c r="C39" s="6"/>
      <c r="D39" s="6"/>
      <c r="E39" s="6"/>
      <c r="F39" s="6"/>
      <c r="G39" s="6"/>
      <c r="H39" s="6"/>
      <c r="I39" s="6"/>
      <c r="J39" s="6"/>
      <c r="K39" s="6"/>
      <c r="L39" s="6"/>
      <c r="M39" s="6"/>
      <c r="N39" s="6"/>
      <c r="O39" s="6"/>
      <c r="P39" s="6"/>
      <c r="Q39" s="6"/>
      <c r="R39" s="6"/>
      <c r="S39" s="6"/>
      <c r="T39" s="6"/>
      <c r="U39" s="6"/>
      <c r="V39" s="6"/>
      <c r="W39" s="6"/>
      <c r="X39" s="6"/>
      <c r="Y39" s="6"/>
      <c r="Z39" s="6"/>
      <c r="AA39" s="6"/>
      <c r="AB39" s="6"/>
    </row>
    <row r="41" spans="1:29" ht="21" x14ac:dyDescent="0.35">
      <c r="A41" s="4"/>
      <c r="B41" s="2" t="s">
        <v>26</v>
      </c>
      <c r="C41" s="2"/>
      <c r="D41" s="2"/>
      <c r="E41" s="2"/>
      <c r="F41" s="2"/>
      <c r="G41" s="2"/>
      <c r="H41" s="2"/>
      <c r="I41" s="2"/>
      <c r="J41" s="2"/>
      <c r="K41" s="2"/>
      <c r="L41" s="2"/>
      <c r="M41" s="2"/>
      <c r="N41" s="2"/>
      <c r="O41" s="2"/>
      <c r="P41" s="2"/>
      <c r="Q41" s="2"/>
      <c r="R41" s="2"/>
      <c r="S41" s="2"/>
      <c r="T41" s="2"/>
      <c r="U41" s="2"/>
      <c r="V41" s="2"/>
      <c r="W41" s="2"/>
      <c r="X41" s="2"/>
      <c r="Y41" s="2"/>
      <c r="Z41" s="2"/>
      <c r="AA41" s="2"/>
      <c r="AB41" s="2"/>
      <c r="AC41" s="4"/>
    </row>
    <row r="42" spans="1:29" ht="21" x14ac:dyDescent="0.35">
      <c r="A42" s="4"/>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4"/>
    </row>
    <row r="43" spans="1:29" ht="21" x14ac:dyDescent="0.35">
      <c r="A43" s="4"/>
      <c r="B43" s="7" t="s">
        <v>27</v>
      </c>
      <c r="C43" s="6"/>
      <c r="D43" s="6"/>
      <c r="E43" s="6"/>
      <c r="F43" s="6"/>
      <c r="G43" s="6"/>
      <c r="H43" s="6"/>
      <c r="I43" s="6"/>
      <c r="J43" s="6"/>
      <c r="K43" s="6"/>
      <c r="L43" s="6"/>
      <c r="M43" s="6"/>
      <c r="N43" s="6"/>
      <c r="O43" s="6"/>
      <c r="P43" s="6"/>
      <c r="Q43" s="4"/>
      <c r="R43" s="4"/>
      <c r="S43" s="4"/>
      <c r="T43" s="4"/>
      <c r="U43" s="4"/>
      <c r="V43" s="4"/>
      <c r="W43" s="4"/>
      <c r="X43" s="4"/>
      <c r="Y43" s="4"/>
      <c r="Z43" s="4"/>
      <c r="AA43" s="4"/>
      <c r="AB43" s="4"/>
      <c r="AC43" s="4"/>
    </row>
    <row r="44" spans="1:29" ht="21" x14ac:dyDescent="0.35">
      <c r="A44" s="4"/>
      <c r="B44" s="7" t="s">
        <v>28</v>
      </c>
      <c r="C44" s="6"/>
      <c r="D44" s="6"/>
      <c r="E44" s="6"/>
      <c r="F44" s="6"/>
      <c r="G44" s="6"/>
      <c r="H44" s="6"/>
      <c r="I44" s="6"/>
      <c r="J44" s="6"/>
      <c r="K44" s="6"/>
      <c r="L44" s="6"/>
      <c r="M44" s="6"/>
      <c r="N44" s="6"/>
      <c r="O44" s="6"/>
      <c r="P44" s="6"/>
      <c r="Q44" s="6"/>
      <c r="R44" s="6"/>
      <c r="S44" s="6"/>
      <c r="T44" s="6"/>
      <c r="U44" s="6"/>
      <c r="V44" s="6"/>
      <c r="W44" s="6"/>
      <c r="X44" s="6"/>
      <c r="Y44" s="6"/>
      <c r="Z44" s="6"/>
      <c r="AA44" s="6"/>
      <c r="AB44" s="6"/>
      <c r="AC44" s="4"/>
    </row>
    <row r="45" spans="1:29" ht="21" x14ac:dyDescent="0.35">
      <c r="A45" s="4"/>
      <c r="B45" s="7" t="s">
        <v>29</v>
      </c>
      <c r="C45" s="6"/>
      <c r="D45" s="6"/>
      <c r="E45" s="6"/>
      <c r="F45" s="6"/>
      <c r="G45" s="6"/>
      <c r="H45" s="6"/>
      <c r="I45" s="6"/>
      <c r="J45" s="6"/>
      <c r="K45" s="6"/>
      <c r="L45" s="6"/>
      <c r="M45" s="6"/>
      <c r="N45" s="6"/>
      <c r="O45" s="6"/>
      <c r="P45" s="6"/>
      <c r="Q45" s="6"/>
      <c r="R45" s="6"/>
      <c r="S45" s="6"/>
      <c r="T45" s="6"/>
      <c r="U45" s="6"/>
      <c r="V45" s="6"/>
      <c r="W45" s="6"/>
      <c r="X45" s="6"/>
      <c r="Y45" s="6"/>
      <c r="Z45" s="6"/>
      <c r="AA45" s="6"/>
      <c r="AB45" s="6"/>
      <c r="AC45" s="4"/>
    </row>
    <row r="47" spans="1:29" ht="21" x14ac:dyDescent="0.35">
      <c r="A47" s="4"/>
      <c r="B47" s="2" t="s">
        <v>30</v>
      </c>
      <c r="C47" s="2"/>
      <c r="D47" s="2"/>
      <c r="E47" s="2"/>
      <c r="F47" s="2"/>
      <c r="G47" s="2"/>
      <c r="H47" s="2"/>
      <c r="I47" s="2"/>
      <c r="J47" s="2"/>
      <c r="K47" s="2"/>
      <c r="L47" s="2"/>
      <c r="M47" s="2"/>
      <c r="N47" s="2"/>
      <c r="O47" s="2"/>
      <c r="P47" s="2"/>
      <c r="Q47" s="2"/>
      <c r="R47" s="2"/>
      <c r="S47" s="2"/>
      <c r="T47" s="2"/>
      <c r="U47" s="2"/>
      <c r="V47" s="2"/>
      <c r="W47" s="2"/>
      <c r="X47" s="2"/>
      <c r="Y47" s="2"/>
      <c r="Z47" s="2"/>
      <c r="AA47" s="2"/>
      <c r="AB47" s="2"/>
      <c r="AC47" s="4"/>
    </row>
    <row r="48" spans="1:29" ht="21" x14ac:dyDescent="0.35">
      <c r="A48" s="4"/>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4"/>
    </row>
    <row r="49" spans="1:29" ht="21" x14ac:dyDescent="0.35">
      <c r="A49" s="4"/>
      <c r="B49" s="7" t="s">
        <v>31</v>
      </c>
      <c r="C49" s="6"/>
      <c r="D49" s="6"/>
      <c r="E49" s="6"/>
      <c r="F49" s="6"/>
      <c r="G49" s="6"/>
      <c r="H49" s="6"/>
      <c r="I49" s="6"/>
      <c r="J49" s="6"/>
      <c r="K49" s="6"/>
      <c r="L49" s="6"/>
      <c r="M49" s="6"/>
      <c r="N49" s="6"/>
      <c r="O49" s="6"/>
      <c r="P49" s="6"/>
      <c r="Q49" s="6"/>
      <c r="R49" s="6"/>
      <c r="S49" s="6"/>
      <c r="T49" s="6"/>
      <c r="U49" s="6"/>
      <c r="V49" s="6"/>
      <c r="W49" s="6"/>
      <c r="X49" s="6"/>
      <c r="Y49" s="6"/>
      <c r="Z49" s="6"/>
      <c r="AA49" s="6"/>
      <c r="AB49" s="6"/>
      <c r="AC49" s="4"/>
    </row>
    <row r="52" spans="1:29" ht="21" x14ac:dyDescent="0.35">
      <c r="B52" s="2" t="s">
        <v>32</v>
      </c>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9" ht="21" x14ac:dyDescent="0.35">
      <c r="B53" s="5"/>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9" ht="21" x14ac:dyDescent="0.35">
      <c r="B54" s="4" t="s">
        <v>33</v>
      </c>
      <c r="C54" s="4"/>
      <c r="D54" s="4"/>
      <c r="E54" s="4"/>
      <c r="F54" s="4"/>
      <c r="G54" s="4"/>
      <c r="H54" s="4"/>
      <c r="I54" s="4"/>
      <c r="J54" s="4"/>
      <c r="K54" s="4"/>
      <c r="L54" s="4"/>
      <c r="M54" s="4"/>
      <c r="N54" s="4"/>
      <c r="O54" s="4"/>
      <c r="P54" s="4"/>
      <c r="Q54" s="4"/>
      <c r="R54" s="4"/>
      <c r="S54" s="4"/>
      <c r="T54" s="4"/>
      <c r="U54" s="4"/>
      <c r="V54" s="4"/>
      <c r="W54" s="4"/>
      <c r="X54" s="4"/>
      <c r="Y54" s="4"/>
      <c r="Z54" s="4"/>
      <c r="AA54" s="4"/>
      <c r="AB54" s="4"/>
    </row>
    <row r="56" spans="1:29" ht="21" x14ac:dyDescent="0.35">
      <c r="B56" s="7"/>
      <c r="C56" s="6"/>
      <c r="D56" s="6"/>
      <c r="E56" s="6"/>
      <c r="F56" s="6"/>
      <c r="G56" s="6"/>
      <c r="H56" s="6"/>
      <c r="I56" s="6"/>
      <c r="J56" s="6"/>
      <c r="K56" s="6"/>
      <c r="L56" s="6"/>
      <c r="M56" s="6"/>
      <c r="N56" s="6"/>
      <c r="O56" s="6"/>
      <c r="P56" s="6"/>
      <c r="Q56" s="6"/>
      <c r="R56" s="6"/>
    </row>
    <row r="57" spans="1:29" ht="21" x14ac:dyDescent="0.35">
      <c r="B57" s="7"/>
      <c r="C57" s="6"/>
      <c r="D57" s="6"/>
      <c r="E57" s="6"/>
      <c r="F57" s="6"/>
      <c r="G57" s="6"/>
      <c r="H57" s="6"/>
      <c r="I57" s="6"/>
      <c r="J57" s="6"/>
      <c r="K57" s="6"/>
      <c r="L57" s="6"/>
      <c r="M57" s="6"/>
      <c r="N57" s="6"/>
      <c r="O57" s="6"/>
      <c r="P57" s="6"/>
      <c r="Q57" s="6"/>
      <c r="R57" s="6"/>
    </row>
  </sheetData>
  <sheetProtection algorithmName="SHA-512" hashValue="Q0iWI2y5mGxXEV+MrP3lKNcT4BiMoQikRz28gyNWnSNilzhSEKzjHD0caTg3wJOPRYXNr+aDl/TPDLMQ8ZPUwA==" saltValue="YHxLmknXQGg/vU54+pWi9w==" spinCount="100000" sheet="1" objects="1" scenarios="1"/>
  <mergeCells count="2">
    <mergeCell ref="B24:C24"/>
    <mergeCell ref="N3:R3"/>
  </mergeCells>
  <hyperlinks>
    <hyperlink ref="C11" location="'1. Plan de Financiación'!A1" display="Plan de financiación" xr:uid="{00000000-0004-0000-0000-000000000000}"/>
    <hyperlink ref="C14" location="'4. Presupuesto Total '!A1" display="Presupuesto total" xr:uid="{E57917FB-F460-4187-B139-A26711B5A5BD}"/>
    <hyperlink ref="C15" location="'5. Impacto en empleo'!A1" display="Impacto en empleo" xr:uid="{C4C28A6A-82B9-4259-B6C9-37EF8FB74A9E}"/>
    <hyperlink ref="C16" location="'6. Resumen criterios evaluación'!A1" display="Resumen de criterios" xr:uid="{16564C2A-DEB4-48F9-BB81-15D148D79845}"/>
    <hyperlink ref="C12" location="'2. Plan de Negocio'!A1" display="Plan de negocio" xr:uid="{541CEEE4-E38E-451A-BAD5-57646964C9B7}"/>
    <hyperlink ref="C13" location="'3. Paquetes y Tareas'!A1" display="Paquetes y Tareas" xr:uid="{5334A458-AB84-44D4-A19D-B1EFCB5DCC96}"/>
  </hyperlink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0"/>
  <sheetViews>
    <sheetView workbookViewId="0">
      <selection activeCell="E52" sqref="E52"/>
    </sheetView>
  </sheetViews>
  <sheetFormatPr defaultColWidth="10.81640625" defaultRowHeight="14.5" x14ac:dyDescent="0.35"/>
  <cols>
    <col min="1" max="1" width="3.453125" style="11" customWidth="1"/>
    <col min="2" max="2" width="20.54296875" style="11" customWidth="1"/>
    <col min="3" max="3" width="36.453125" style="11" customWidth="1"/>
    <col min="4" max="5" width="28.81640625" style="11" customWidth="1"/>
    <col min="6" max="7" width="33.81640625" style="11" customWidth="1"/>
    <col min="8" max="9" width="8.81640625" style="11" customWidth="1"/>
    <col min="10" max="16384" width="10.8164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E3" s="3" t="s">
        <v>0</v>
      </c>
      <c r="F3" s="113" t="str">
        <f>+IF('0. Instrucciones'!$O$3="","",'0. Instrucciones'!$O$3)</f>
        <v/>
      </c>
      <c r="G3" s="114"/>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34</v>
      </c>
      <c r="C8" s="1"/>
      <c r="D8" s="1"/>
      <c r="E8" s="1"/>
      <c r="F8" s="1"/>
      <c r="G8" s="1"/>
    </row>
    <row r="9" spans="1:9" ht="21" x14ac:dyDescent="0.35">
      <c r="A9" s="4"/>
      <c r="B9" s="5"/>
      <c r="C9" s="6"/>
      <c r="D9" s="6"/>
      <c r="E9" s="6"/>
      <c r="F9" s="6"/>
      <c r="G9" s="6"/>
      <c r="H9" s="6"/>
      <c r="I9" s="6"/>
    </row>
    <row r="10" spans="1:9" ht="18.5" x14ac:dyDescent="0.45">
      <c r="A10" s="12"/>
      <c r="B10" s="25" t="s">
        <v>18</v>
      </c>
      <c r="C10" s="12"/>
      <c r="G10" s="13"/>
      <c r="H10" s="13"/>
      <c r="I10" s="13"/>
    </row>
    <row r="11" spans="1:9" x14ac:dyDescent="0.35">
      <c r="A11" s="3"/>
      <c r="B11" s="3"/>
      <c r="C11" s="3"/>
      <c r="D11" s="3"/>
      <c r="E11" s="3"/>
      <c r="F11" s="3"/>
      <c r="G11" s="3"/>
    </row>
    <row r="12" spans="1:9" x14ac:dyDescent="0.35">
      <c r="A12" s="3"/>
      <c r="B12" s="124" t="s">
        <v>35</v>
      </c>
      <c r="C12" s="125"/>
      <c r="D12" s="125"/>
      <c r="E12" s="125"/>
      <c r="F12" s="126"/>
      <c r="G12" s="15"/>
    </row>
    <row r="13" spans="1:9" ht="30.75" customHeight="1" x14ac:dyDescent="0.35">
      <c r="A13" s="3"/>
      <c r="B13" s="127"/>
      <c r="C13" s="128"/>
      <c r="D13" s="128"/>
      <c r="E13" s="128"/>
      <c r="F13" s="129"/>
      <c r="G13" s="15"/>
    </row>
    <row r="14" spans="1:9" x14ac:dyDescent="0.35">
      <c r="A14" s="3"/>
      <c r="B14" s="3"/>
      <c r="C14" s="3"/>
      <c r="D14" s="3"/>
      <c r="E14" s="3"/>
      <c r="F14" s="3"/>
      <c r="G14" s="3"/>
    </row>
    <row r="15" spans="1:9" ht="29" x14ac:dyDescent="0.35">
      <c r="A15" s="3"/>
      <c r="B15" s="18" t="s">
        <v>36</v>
      </c>
      <c r="C15" s="18" t="s">
        <v>37</v>
      </c>
      <c r="D15" s="18" t="s">
        <v>38</v>
      </c>
      <c r="E15" s="19" t="s">
        <v>39</v>
      </c>
      <c r="F15" s="19" t="s">
        <v>40</v>
      </c>
    </row>
    <row r="16" spans="1:9" x14ac:dyDescent="0.35">
      <c r="A16" s="3"/>
      <c r="B16" s="16"/>
      <c r="C16" s="16"/>
      <c r="D16" s="16"/>
      <c r="E16" s="16"/>
      <c r="F16" s="16"/>
      <c r="G16" s="3"/>
    </row>
    <row r="17" spans="1:7" x14ac:dyDescent="0.35">
      <c r="A17" s="3"/>
      <c r="B17" s="16"/>
      <c r="C17" s="16"/>
      <c r="D17" s="16"/>
      <c r="E17" s="16"/>
      <c r="F17" s="16"/>
      <c r="G17" s="3"/>
    </row>
    <row r="18" spans="1:7" x14ac:dyDescent="0.35">
      <c r="A18" s="3"/>
      <c r="B18" s="16"/>
      <c r="C18" s="16"/>
      <c r="D18" s="16"/>
      <c r="E18" s="16"/>
      <c r="F18" s="16"/>
      <c r="G18" s="3"/>
    </row>
    <row r="19" spans="1:7" x14ac:dyDescent="0.35">
      <c r="A19" s="3"/>
      <c r="B19" s="16"/>
      <c r="C19" s="16"/>
      <c r="D19" s="16"/>
      <c r="E19" s="16"/>
      <c r="F19" s="16"/>
      <c r="G19" s="3"/>
    </row>
    <row r="20" spans="1:7" x14ac:dyDescent="0.35">
      <c r="A20" s="3"/>
      <c r="B20" s="16"/>
      <c r="C20" s="16"/>
      <c r="D20" s="16"/>
      <c r="E20" s="16"/>
      <c r="F20" s="16"/>
      <c r="G20" s="3"/>
    </row>
    <row r="21" spans="1:7" x14ac:dyDescent="0.35">
      <c r="A21" s="3"/>
      <c r="B21" s="16"/>
      <c r="C21" s="16"/>
      <c r="D21" s="16"/>
      <c r="E21" s="16"/>
      <c r="F21" s="16"/>
      <c r="G21" s="3"/>
    </row>
    <row r="22" spans="1:7" x14ac:dyDescent="0.35">
      <c r="A22" s="3"/>
      <c r="B22" s="16"/>
      <c r="C22" s="16"/>
      <c r="D22" s="16"/>
      <c r="E22" s="16"/>
      <c r="F22" s="16"/>
      <c r="G22" s="3"/>
    </row>
    <row r="23" spans="1:7" x14ac:dyDescent="0.35">
      <c r="A23" s="3"/>
      <c r="B23" s="16"/>
      <c r="C23" s="16"/>
      <c r="D23" s="16"/>
      <c r="E23" s="16"/>
      <c r="F23" s="16"/>
      <c r="G23" s="3"/>
    </row>
    <row r="24" spans="1:7" x14ac:dyDescent="0.35">
      <c r="A24" s="3"/>
      <c r="B24" s="16"/>
      <c r="C24" s="16"/>
      <c r="D24" s="16"/>
      <c r="E24" s="16"/>
      <c r="F24" s="16"/>
      <c r="G24" s="3"/>
    </row>
    <row r="25" spans="1:7" x14ac:dyDescent="0.35">
      <c r="A25" s="3"/>
      <c r="B25" s="16"/>
      <c r="C25" s="16"/>
      <c r="D25" s="16"/>
      <c r="E25" s="16"/>
      <c r="F25" s="16"/>
      <c r="G25" s="3"/>
    </row>
    <row r="26" spans="1:7" x14ac:dyDescent="0.35">
      <c r="A26" s="3"/>
      <c r="B26" s="16"/>
      <c r="C26" s="16"/>
      <c r="D26" s="16"/>
      <c r="E26" s="16"/>
      <c r="F26" s="16"/>
      <c r="G26" s="3"/>
    </row>
    <row r="27" spans="1:7" x14ac:dyDescent="0.35">
      <c r="A27" s="3"/>
      <c r="B27" s="16"/>
      <c r="C27" s="16"/>
      <c r="D27" s="16"/>
      <c r="E27" s="16"/>
      <c r="F27" s="16"/>
      <c r="G27" s="3"/>
    </row>
    <row r="28" spans="1:7" x14ac:dyDescent="0.35">
      <c r="A28" s="3"/>
      <c r="B28" s="16"/>
      <c r="C28" s="16"/>
      <c r="D28" s="16"/>
      <c r="E28" s="16"/>
      <c r="F28" s="16"/>
      <c r="G28" s="3"/>
    </row>
    <row r="29" spans="1:7" x14ac:dyDescent="0.35">
      <c r="A29" s="3"/>
      <c r="B29" s="16"/>
      <c r="C29" s="16"/>
      <c r="D29" s="16"/>
      <c r="E29" s="16"/>
      <c r="F29" s="16"/>
      <c r="G29" s="3"/>
    </row>
    <row r="30" spans="1:7" x14ac:dyDescent="0.35">
      <c r="A30" s="3"/>
      <c r="B30" s="16"/>
      <c r="C30" s="16"/>
      <c r="D30" s="16"/>
      <c r="E30" s="16"/>
      <c r="F30" s="16"/>
      <c r="G30" s="3"/>
    </row>
    <row r="31" spans="1:7" x14ac:dyDescent="0.35">
      <c r="A31" s="3"/>
      <c r="B31" s="20"/>
      <c r="C31" s="3"/>
      <c r="D31" s="3"/>
      <c r="E31" s="3"/>
      <c r="F31" s="3"/>
      <c r="G31" s="3"/>
    </row>
    <row r="32" spans="1:7" x14ac:dyDescent="0.35">
      <c r="A32" s="3"/>
      <c r="B32" s="3"/>
      <c r="C32" s="3"/>
      <c r="D32" s="3"/>
      <c r="E32" s="3"/>
      <c r="F32" s="3"/>
      <c r="G32" s="3"/>
    </row>
    <row r="33" spans="1:7" x14ac:dyDescent="0.35">
      <c r="A33" s="21"/>
      <c r="B33" s="62" t="s">
        <v>41</v>
      </c>
      <c r="C33" s="62" t="s">
        <v>42</v>
      </c>
      <c r="D33" s="62" t="s">
        <v>43</v>
      </c>
      <c r="E33" s="62" t="s">
        <v>44</v>
      </c>
      <c r="F33" s="62" t="s">
        <v>45</v>
      </c>
      <c r="G33" s="21"/>
    </row>
    <row r="34" spans="1:7" x14ac:dyDescent="0.35">
      <c r="A34" s="3"/>
      <c r="B34" s="63" t="s">
        <v>46</v>
      </c>
      <c r="C34" s="60" t="s">
        <v>47</v>
      </c>
      <c r="D34" s="61"/>
      <c r="E34" s="61"/>
      <c r="F34" s="67">
        <f>D34+E34</f>
        <v>0</v>
      </c>
      <c r="G34" s="3"/>
    </row>
    <row r="35" spans="1:7" x14ac:dyDescent="0.35">
      <c r="A35" s="3"/>
      <c r="B35" s="64"/>
      <c r="C35" s="17" t="s">
        <v>48</v>
      </c>
      <c r="D35" s="16"/>
      <c r="E35" s="16"/>
      <c r="F35" s="67">
        <f t="shared" ref="F35:F36" si="0">D35+E35</f>
        <v>0</v>
      </c>
      <c r="G35" s="3"/>
    </row>
    <row r="36" spans="1:7" x14ac:dyDescent="0.35">
      <c r="A36" s="3"/>
      <c r="B36" s="64"/>
      <c r="C36" s="16"/>
      <c r="D36" s="16"/>
      <c r="E36" s="16"/>
      <c r="F36" s="67">
        <f t="shared" si="0"/>
        <v>0</v>
      </c>
      <c r="G36" s="3"/>
    </row>
    <row r="37" spans="1:7" x14ac:dyDescent="0.35">
      <c r="A37" s="3"/>
      <c r="B37" s="64"/>
      <c r="C37" s="3"/>
      <c r="D37" s="22"/>
      <c r="E37" s="23"/>
      <c r="F37" s="68"/>
      <c r="G37" s="3"/>
    </row>
    <row r="38" spans="1:7" x14ac:dyDescent="0.35">
      <c r="A38" s="3"/>
      <c r="B38" s="63" t="s">
        <v>49</v>
      </c>
      <c r="C38" s="35" t="s">
        <v>50</v>
      </c>
      <c r="D38" s="16"/>
      <c r="E38" s="16"/>
      <c r="F38" s="67">
        <f>D38+E38</f>
        <v>0</v>
      </c>
      <c r="G38" s="3"/>
    </row>
    <row r="39" spans="1:7" x14ac:dyDescent="0.35">
      <c r="A39" s="3"/>
      <c r="B39" s="64"/>
      <c r="C39" s="17" t="s">
        <v>51</v>
      </c>
      <c r="D39" s="16"/>
      <c r="E39" s="16"/>
      <c r="F39" s="67">
        <f t="shared" ref="F39:F43" si="1">D39+E39</f>
        <v>0</v>
      </c>
      <c r="G39" s="3"/>
    </row>
    <row r="40" spans="1:7" x14ac:dyDescent="0.35">
      <c r="A40" s="3"/>
      <c r="B40" s="64"/>
      <c r="C40" s="17" t="s">
        <v>52</v>
      </c>
      <c r="D40" s="16"/>
      <c r="E40" s="16"/>
      <c r="F40" s="67">
        <f t="shared" si="1"/>
        <v>0</v>
      </c>
      <c r="G40" s="3"/>
    </row>
    <row r="41" spans="1:7" x14ac:dyDescent="0.35">
      <c r="A41" s="3"/>
      <c r="B41" s="64"/>
      <c r="C41" s="17" t="s">
        <v>53</v>
      </c>
      <c r="D41" s="16"/>
      <c r="E41" s="16"/>
      <c r="F41" s="67">
        <f t="shared" si="1"/>
        <v>0</v>
      </c>
      <c r="G41" s="3"/>
    </row>
    <row r="42" spans="1:7" x14ac:dyDescent="0.35">
      <c r="A42" s="3"/>
      <c r="B42" s="64"/>
      <c r="C42" s="17" t="s">
        <v>54</v>
      </c>
      <c r="D42" s="16"/>
      <c r="E42" s="16"/>
      <c r="F42" s="67">
        <f t="shared" si="1"/>
        <v>0</v>
      </c>
      <c r="G42" s="3"/>
    </row>
    <row r="43" spans="1:7" x14ac:dyDescent="0.35">
      <c r="A43" s="3"/>
      <c r="B43" s="64"/>
      <c r="C43" s="16"/>
      <c r="D43" s="16"/>
      <c r="E43" s="16"/>
      <c r="F43" s="67">
        <f t="shared" si="1"/>
        <v>0</v>
      </c>
      <c r="G43" s="3"/>
    </row>
    <row r="44" spans="1:7" x14ac:dyDescent="0.35">
      <c r="A44" s="3"/>
      <c r="B44" s="65"/>
      <c r="C44" s="3"/>
      <c r="D44" s="24"/>
      <c r="E44" s="24"/>
      <c r="F44" s="68"/>
      <c r="G44" s="3"/>
    </row>
    <row r="45" spans="1:7" x14ac:dyDescent="0.35">
      <c r="A45" s="3"/>
      <c r="B45" s="63" t="s">
        <v>55</v>
      </c>
      <c r="C45" s="36"/>
      <c r="D45" s="16"/>
      <c r="E45" s="16"/>
      <c r="F45" s="67">
        <f>D45+E45</f>
        <v>0</v>
      </c>
      <c r="G45" s="3"/>
    </row>
    <row r="46" spans="1:7" x14ac:dyDescent="0.35">
      <c r="A46" s="3"/>
      <c r="B46" s="65"/>
      <c r="C46" s="3"/>
      <c r="D46" s="3"/>
      <c r="E46" s="3"/>
      <c r="F46" s="69"/>
      <c r="G46" s="3"/>
    </row>
    <row r="47" spans="1:7" x14ac:dyDescent="0.35">
      <c r="A47" s="3"/>
      <c r="B47" s="66"/>
      <c r="C47" s="70" t="s">
        <v>56</v>
      </c>
      <c r="D47" s="67">
        <f>SUM(D34:D45)</f>
        <v>0</v>
      </c>
      <c r="E47" s="67">
        <f>SUM(E34:E45)</f>
        <v>0</v>
      </c>
      <c r="F47" s="67">
        <f>SUM(F34:F45)</f>
        <v>0</v>
      </c>
      <c r="G47" s="3"/>
    </row>
    <row r="48" spans="1:7" x14ac:dyDescent="0.35">
      <c r="A48" s="3"/>
      <c r="B48" s="3"/>
      <c r="C48" s="3"/>
      <c r="D48" s="3"/>
      <c r="E48" s="3"/>
      <c r="F48" s="3"/>
      <c r="G48" s="3"/>
    </row>
    <row r="49" spans="1:7" x14ac:dyDescent="0.35">
      <c r="A49" s="3"/>
      <c r="B49" s="3"/>
      <c r="C49" s="3"/>
      <c r="D49" s="3"/>
      <c r="E49" s="3"/>
      <c r="F49" s="3"/>
      <c r="G49" s="3"/>
    </row>
    <row r="50" spans="1:7" x14ac:dyDescent="0.35">
      <c r="A50" s="3"/>
      <c r="B50" s="3"/>
      <c r="C50" s="3"/>
      <c r="D50" s="3"/>
      <c r="E50" s="3"/>
      <c r="F50" s="3"/>
      <c r="G50" s="3"/>
    </row>
  </sheetData>
  <sheetProtection algorithmName="SHA-512" hashValue="qC+b3RqW2Yvg55Qnkm3oxBr1LQVPMdKRq82gXiV6qPPmOTXihMCJFEsubVk9iE/qJ/X1KtZUGo20Bi0GBM0PIQ==" saltValue="Xrc/7ICkcdvAy+4GgmtGAg==" spinCount="100000" sheet="1" objects="1" scenarios="1"/>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B338A7F3-4D9D-4A11-AF78-8D9C08C9461F}">
          <x14:formula1>
            <xm:f>'Data validation'!$F$13:$F$14</xm:f>
          </x14:formula1>
          <xm:sqref>F17:F30 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63B10-4398-4902-A253-5730F78C8D4E}">
  <dimension ref="A1:AI58"/>
  <sheetViews>
    <sheetView topLeftCell="A25" zoomScale="70" zoomScaleNormal="70" workbookViewId="0">
      <selection activeCell="F80" sqref="F80"/>
    </sheetView>
  </sheetViews>
  <sheetFormatPr defaultColWidth="10.81640625" defaultRowHeight="14.5" x14ac:dyDescent="0.35"/>
  <cols>
    <col min="1" max="1" width="3.453125" style="11" customWidth="1"/>
    <col min="2" max="2" width="17.7265625" style="11" customWidth="1"/>
    <col min="3" max="3" width="7.453125" style="11" customWidth="1"/>
    <col min="4" max="4" width="61.54296875" style="11" bestFit="1" customWidth="1"/>
    <col min="5" max="15" width="15.54296875" style="11" customWidth="1"/>
    <col min="16" max="16" width="15.7265625" style="11" customWidth="1"/>
    <col min="17" max="17" width="15.54296875" style="11" customWidth="1"/>
    <col min="18" max="24" width="15.7265625" style="11" customWidth="1"/>
    <col min="25" max="25" width="15.81640625" style="11" customWidth="1"/>
    <col min="26" max="27" width="15.7265625" style="11" customWidth="1"/>
    <col min="28" max="28" width="15.81640625" style="11" customWidth="1"/>
    <col min="29" max="30" width="15.7265625" style="11" customWidth="1"/>
    <col min="31" max="16384" width="10.81640625" style="11"/>
  </cols>
  <sheetData>
    <row r="1" spans="1:15" x14ac:dyDescent="0.35">
      <c r="A1" s="3"/>
      <c r="B1" s="3"/>
      <c r="C1" s="3"/>
      <c r="D1" s="3"/>
      <c r="E1" s="3"/>
      <c r="F1" s="3"/>
      <c r="G1" s="3"/>
    </row>
    <row r="2" spans="1:15" x14ac:dyDescent="0.35">
      <c r="A2" s="3"/>
      <c r="B2" s="3"/>
      <c r="C2" s="3"/>
      <c r="D2" s="3"/>
      <c r="E2" s="3"/>
      <c r="F2" s="3"/>
      <c r="G2" s="3"/>
    </row>
    <row r="3" spans="1:15" x14ac:dyDescent="0.35">
      <c r="A3" s="3"/>
      <c r="B3" s="3"/>
      <c r="C3" s="3"/>
      <c r="D3" s="3"/>
      <c r="E3" s="71" t="s">
        <v>0</v>
      </c>
      <c r="F3" s="115" t="str">
        <f>+IF('0. Instrucciones'!$O$3="","",'0. Instrucciones'!$O$3)</f>
        <v/>
      </c>
      <c r="G3" s="116"/>
    </row>
    <row r="4" spans="1:15" x14ac:dyDescent="0.35">
      <c r="A4" s="3"/>
      <c r="B4" s="3"/>
      <c r="C4" s="3"/>
      <c r="D4" s="3"/>
      <c r="E4" s="3"/>
      <c r="F4" s="3"/>
      <c r="G4" s="3"/>
    </row>
    <row r="5" spans="1:15" x14ac:dyDescent="0.35">
      <c r="A5" s="3"/>
      <c r="B5" s="3"/>
      <c r="C5" s="3"/>
      <c r="D5" s="3"/>
      <c r="E5" s="3"/>
      <c r="F5" s="3"/>
      <c r="G5" s="3"/>
    </row>
    <row r="6" spans="1:15" x14ac:dyDescent="0.35">
      <c r="A6" s="3"/>
      <c r="B6" s="3"/>
      <c r="C6" s="3"/>
      <c r="D6" s="3"/>
      <c r="E6" s="3"/>
      <c r="F6" s="3"/>
      <c r="G6" s="3"/>
    </row>
    <row r="7" spans="1:15" x14ac:dyDescent="0.35">
      <c r="A7" s="3"/>
      <c r="B7" s="3"/>
      <c r="C7" s="3"/>
      <c r="D7" s="3"/>
      <c r="E7" s="3"/>
      <c r="F7" s="3"/>
      <c r="G7" s="3"/>
    </row>
    <row r="8" spans="1:15" ht="27.25" customHeight="1" x14ac:dyDescent="0.35">
      <c r="A8" s="4"/>
      <c r="B8" s="1" t="s">
        <v>57</v>
      </c>
      <c r="C8" s="1"/>
      <c r="D8" s="1"/>
      <c r="E8" s="1"/>
      <c r="F8" s="1"/>
      <c r="G8" s="1"/>
      <c r="H8" s="1"/>
      <c r="I8" s="1"/>
      <c r="J8" s="1"/>
      <c r="K8" s="1"/>
      <c r="L8" s="1"/>
      <c r="M8" s="1"/>
      <c r="N8" s="1"/>
      <c r="O8" s="1"/>
    </row>
    <row r="9" spans="1:15" ht="21" x14ac:dyDescent="0.35">
      <c r="A9" s="4"/>
      <c r="B9" s="5"/>
      <c r="C9" s="6"/>
      <c r="D9" s="6"/>
      <c r="E9" s="6"/>
      <c r="F9" s="6"/>
      <c r="G9" s="6"/>
      <c r="H9" s="6"/>
      <c r="I9" s="6"/>
    </row>
    <row r="10" spans="1:15" ht="18.5" x14ac:dyDescent="0.45">
      <c r="A10" s="12"/>
      <c r="B10" s="25" t="s">
        <v>18</v>
      </c>
      <c r="C10" s="12"/>
      <c r="G10" s="13"/>
      <c r="H10" s="13"/>
      <c r="I10" s="13"/>
    </row>
    <row r="12" spans="1:15" ht="208.5" customHeight="1" x14ac:dyDescent="0.35">
      <c r="B12" s="133" t="s">
        <v>58</v>
      </c>
      <c r="C12" s="134"/>
      <c r="D12" s="134"/>
      <c r="E12" s="134"/>
      <c r="F12" s="134"/>
      <c r="G12" s="134"/>
      <c r="H12" s="134"/>
      <c r="I12" s="134"/>
      <c r="J12" s="134"/>
      <c r="K12" s="134"/>
      <c r="L12" s="134"/>
      <c r="M12" s="134"/>
      <c r="N12" s="134"/>
      <c r="O12" s="135"/>
    </row>
    <row r="16" spans="1:15" ht="24" customHeight="1" thickBot="1" x14ac:dyDescent="0.4">
      <c r="C16" s="136" t="s">
        <v>59</v>
      </c>
      <c r="D16" s="136"/>
      <c r="E16" s="111"/>
      <c r="F16" s="111"/>
      <c r="G16" s="111"/>
      <c r="H16" s="110"/>
    </row>
    <row r="17" spans="3:35" ht="15" thickTop="1" x14ac:dyDescent="0.35"/>
    <row r="18" spans="3:35" ht="26" x14ac:dyDescent="0.35">
      <c r="E18" s="137" t="s">
        <v>60</v>
      </c>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row>
    <row r="20" spans="3:35" x14ac:dyDescent="0.35">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row>
    <row r="21" spans="3:35" ht="29" x14ac:dyDescent="0.35">
      <c r="C21" s="138" t="s">
        <v>61</v>
      </c>
      <c r="D21" s="104" t="s">
        <v>62</v>
      </c>
      <c r="E21" s="109">
        <v>0</v>
      </c>
      <c r="F21" s="109">
        <v>1</v>
      </c>
      <c r="G21" s="109">
        <v>2</v>
      </c>
      <c r="H21" s="109">
        <v>3</v>
      </c>
      <c r="I21" s="109">
        <v>4</v>
      </c>
      <c r="J21" s="109">
        <v>5</v>
      </c>
      <c r="K21" s="109">
        <v>6</v>
      </c>
      <c r="L21" s="109">
        <v>7</v>
      </c>
      <c r="M21" s="109">
        <v>8</v>
      </c>
      <c r="N21" s="109">
        <v>9</v>
      </c>
      <c r="O21" s="109">
        <v>10</v>
      </c>
      <c r="P21" s="109">
        <v>11</v>
      </c>
      <c r="Q21" s="109">
        <v>12</v>
      </c>
      <c r="R21" s="109">
        <v>13</v>
      </c>
      <c r="S21" s="109">
        <v>14</v>
      </c>
      <c r="T21" s="109">
        <v>15</v>
      </c>
      <c r="U21" s="109">
        <v>16</v>
      </c>
      <c r="V21" s="109">
        <v>17</v>
      </c>
      <c r="W21" s="109">
        <v>18</v>
      </c>
      <c r="X21" s="109">
        <v>19</v>
      </c>
      <c r="Y21" s="109">
        <v>20</v>
      </c>
      <c r="Z21" s="109">
        <v>21</v>
      </c>
      <c r="AA21" s="109">
        <v>22</v>
      </c>
      <c r="AB21" s="109">
        <v>23</v>
      </c>
      <c r="AC21" s="109">
        <v>24</v>
      </c>
      <c r="AD21" s="109">
        <v>25</v>
      </c>
      <c r="AE21" s="92"/>
      <c r="AF21" s="92"/>
      <c r="AG21" s="92"/>
      <c r="AH21" s="92"/>
      <c r="AI21" s="92"/>
    </row>
    <row r="22" spans="3:35" x14ac:dyDescent="0.35">
      <c r="C22" s="138"/>
      <c r="D22" s="108"/>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92"/>
      <c r="AF22" s="92"/>
      <c r="AG22" s="92"/>
      <c r="AH22" s="92"/>
      <c r="AI22" s="92"/>
    </row>
    <row r="23" spans="3:35" x14ac:dyDescent="0.35">
      <c r="C23" s="138"/>
      <c r="D23" s="108"/>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92"/>
      <c r="AF23" s="92"/>
      <c r="AG23" s="92"/>
      <c r="AH23" s="92"/>
      <c r="AI23" s="92"/>
    </row>
    <row r="24" spans="3:35" x14ac:dyDescent="0.35">
      <c r="C24" s="138"/>
      <c r="D24" s="108"/>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92"/>
      <c r="AF24" s="92"/>
      <c r="AG24" s="92"/>
      <c r="AH24" s="92"/>
      <c r="AI24" s="92"/>
    </row>
    <row r="25" spans="3:35" x14ac:dyDescent="0.35">
      <c r="C25" s="138"/>
      <c r="D25" s="108"/>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92"/>
      <c r="AF25" s="92"/>
      <c r="AG25" s="92"/>
      <c r="AH25" s="92"/>
      <c r="AI25" s="92"/>
    </row>
    <row r="26" spans="3:35" x14ac:dyDescent="0.35">
      <c r="C26" s="138"/>
      <c r="D26" s="108"/>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92"/>
      <c r="AF26" s="92"/>
      <c r="AG26" s="92"/>
      <c r="AH26" s="92"/>
      <c r="AI26" s="92"/>
    </row>
    <row r="27" spans="3:35" x14ac:dyDescent="0.35">
      <c r="C27" s="138"/>
      <c r="D27" s="108"/>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92"/>
      <c r="AF27" s="92"/>
      <c r="AG27" s="92"/>
      <c r="AH27" s="92"/>
      <c r="AI27" s="92"/>
    </row>
    <row r="28" spans="3:35" x14ac:dyDescent="0.35">
      <c r="C28" s="138"/>
      <c r="D28" s="108"/>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92"/>
      <c r="AF28" s="92"/>
      <c r="AG28" s="92"/>
      <c r="AH28" s="92"/>
      <c r="AI28" s="92"/>
    </row>
    <row r="29" spans="3:35" x14ac:dyDescent="0.35">
      <c r="C29" s="138"/>
      <c r="D29" s="107"/>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92"/>
      <c r="AF29" s="92"/>
      <c r="AG29" s="92"/>
      <c r="AH29" s="92"/>
      <c r="AI29" s="92"/>
    </row>
    <row r="30" spans="3:35" x14ac:dyDescent="0.35">
      <c r="C30" s="138"/>
      <c r="D30" s="107"/>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92"/>
      <c r="AF30" s="92"/>
      <c r="AG30" s="92"/>
      <c r="AH30" s="92"/>
      <c r="AI30" s="92"/>
    </row>
    <row r="31" spans="3:35" x14ac:dyDescent="0.35">
      <c r="C31" s="138"/>
      <c r="D31" s="105" t="s">
        <v>63</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92"/>
      <c r="AF31" s="92"/>
      <c r="AG31" s="92"/>
      <c r="AH31" s="92"/>
      <c r="AI31" s="92"/>
    </row>
    <row r="32" spans="3:35" x14ac:dyDescent="0.35">
      <c r="C32" s="138"/>
      <c r="D32" s="104" t="s">
        <v>64</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92"/>
      <c r="AF32" s="92"/>
      <c r="AG32" s="92"/>
      <c r="AH32" s="92"/>
      <c r="AI32" s="92"/>
    </row>
    <row r="33" spans="3:35" ht="14.5" customHeight="1" x14ac:dyDescent="0.35">
      <c r="C33" s="138" t="s">
        <v>65</v>
      </c>
      <c r="D33" s="104" t="s">
        <v>66</v>
      </c>
      <c r="E33" s="99">
        <f t="shared" ref="E33:AD33" si="0">SUM(E34:E36)</f>
        <v>0</v>
      </c>
      <c r="F33" s="99">
        <f t="shared" si="0"/>
        <v>0</v>
      </c>
      <c r="G33" s="99">
        <f t="shared" si="0"/>
        <v>0</v>
      </c>
      <c r="H33" s="99">
        <f t="shared" si="0"/>
        <v>0</v>
      </c>
      <c r="I33" s="99">
        <f t="shared" si="0"/>
        <v>0</v>
      </c>
      <c r="J33" s="99">
        <f t="shared" si="0"/>
        <v>0</v>
      </c>
      <c r="K33" s="99">
        <f t="shared" si="0"/>
        <v>0</v>
      </c>
      <c r="L33" s="99">
        <f t="shared" si="0"/>
        <v>0</v>
      </c>
      <c r="M33" s="99">
        <f t="shared" si="0"/>
        <v>0</v>
      </c>
      <c r="N33" s="99">
        <f t="shared" si="0"/>
        <v>0</v>
      </c>
      <c r="O33" s="99">
        <f t="shared" si="0"/>
        <v>0</v>
      </c>
      <c r="P33" s="99">
        <f t="shared" si="0"/>
        <v>0</v>
      </c>
      <c r="Q33" s="99">
        <f t="shared" si="0"/>
        <v>0</v>
      </c>
      <c r="R33" s="99">
        <f t="shared" si="0"/>
        <v>0</v>
      </c>
      <c r="S33" s="99">
        <f t="shared" si="0"/>
        <v>0</v>
      </c>
      <c r="T33" s="99">
        <f t="shared" si="0"/>
        <v>0</v>
      </c>
      <c r="U33" s="99">
        <f t="shared" si="0"/>
        <v>0</v>
      </c>
      <c r="V33" s="99">
        <f t="shared" si="0"/>
        <v>0</v>
      </c>
      <c r="W33" s="99">
        <f t="shared" si="0"/>
        <v>0</v>
      </c>
      <c r="X33" s="99">
        <f t="shared" si="0"/>
        <v>0</v>
      </c>
      <c r="Y33" s="99">
        <f t="shared" si="0"/>
        <v>0</v>
      </c>
      <c r="Z33" s="99">
        <f t="shared" si="0"/>
        <v>0</v>
      </c>
      <c r="AA33" s="99">
        <f t="shared" si="0"/>
        <v>0</v>
      </c>
      <c r="AB33" s="99">
        <f t="shared" si="0"/>
        <v>0</v>
      </c>
      <c r="AC33" s="99">
        <f t="shared" si="0"/>
        <v>0</v>
      </c>
      <c r="AD33" s="99">
        <f t="shared" si="0"/>
        <v>0</v>
      </c>
      <c r="AE33" s="92"/>
      <c r="AF33" s="92"/>
      <c r="AG33" s="92"/>
      <c r="AH33" s="92"/>
      <c r="AI33" s="92"/>
    </row>
    <row r="34" spans="3:35" x14ac:dyDescent="0.35">
      <c r="C34" s="138"/>
      <c r="D34" s="104" t="s">
        <v>67</v>
      </c>
      <c r="E34" s="106"/>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92"/>
      <c r="AF34" s="92"/>
      <c r="AG34" s="92"/>
      <c r="AH34" s="92"/>
      <c r="AI34" s="92"/>
    </row>
    <row r="35" spans="3:35" x14ac:dyDescent="0.35">
      <c r="C35" s="138"/>
      <c r="D35" s="104" t="s">
        <v>68</v>
      </c>
      <c r="E35" s="106"/>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92"/>
      <c r="AF35" s="92"/>
      <c r="AG35" s="92"/>
      <c r="AH35" s="92"/>
      <c r="AI35" s="92"/>
    </row>
    <row r="36" spans="3:35" x14ac:dyDescent="0.35">
      <c r="C36" s="138"/>
      <c r="D36" s="105" t="s">
        <v>63</v>
      </c>
      <c r="E36" s="106"/>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92"/>
      <c r="AF36" s="92"/>
      <c r="AG36" s="92"/>
      <c r="AH36" s="92"/>
      <c r="AI36" s="92"/>
    </row>
    <row r="37" spans="3:35" x14ac:dyDescent="0.35">
      <c r="C37" s="138"/>
      <c r="D37" s="104" t="s">
        <v>69</v>
      </c>
      <c r="E37" s="99">
        <f t="shared" ref="E37:AD37" si="1">SUM(E38:E40)</f>
        <v>0</v>
      </c>
      <c r="F37" s="99">
        <f t="shared" si="1"/>
        <v>0</v>
      </c>
      <c r="G37" s="99">
        <f t="shared" si="1"/>
        <v>0</v>
      </c>
      <c r="H37" s="99">
        <f t="shared" si="1"/>
        <v>0</v>
      </c>
      <c r="I37" s="99">
        <f t="shared" si="1"/>
        <v>0</v>
      </c>
      <c r="J37" s="99">
        <f t="shared" si="1"/>
        <v>0</v>
      </c>
      <c r="K37" s="99">
        <f t="shared" si="1"/>
        <v>0</v>
      </c>
      <c r="L37" s="99">
        <f t="shared" si="1"/>
        <v>0</v>
      </c>
      <c r="M37" s="99">
        <f t="shared" si="1"/>
        <v>0</v>
      </c>
      <c r="N37" s="99">
        <f t="shared" si="1"/>
        <v>0</v>
      </c>
      <c r="O37" s="99">
        <f t="shared" si="1"/>
        <v>0</v>
      </c>
      <c r="P37" s="99">
        <f t="shared" si="1"/>
        <v>0</v>
      </c>
      <c r="Q37" s="99">
        <f t="shared" si="1"/>
        <v>0</v>
      </c>
      <c r="R37" s="99">
        <f t="shared" si="1"/>
        <v>0</v>
      </c>
      <c r="S37" s="99">
        <f t="shared" si="1"/>
        <v>0</v>
      </c>
      <c r="T37" s="99">
        <f t="shared" si="1"/>
        <v>0</v>
      </c>
      <c r="U37" s="99">
        <f t="shared" si="1"/>
        <v>0</v>
      </c>
      <c r="V37" s="99">
        <f t="shared" si="1"/>
        <v>0</v>
      </c>
      <c r="W37" s="99">
        <f t="shared" si="1"/>
        <v>0</v>
      </c>
      <c r="X37" s="99">
        <f t="shared" si="1"/>
        <v>0</v>
      </c>
      <c r="Y37" s="99">
        <f t="shared" si="1"/>
        <v>0</v>
      </c>
      <c r="Z37" s="99">
        <f t="shared" si="1"/>
        <v>0</v>
      </c>
      <c r="AA37" s="99">
        <f t="shared" si="1"/>
        <v>0</v>
      </c>
      <c r="AB37" s="99">
        <f t="shared" si="1"/>
        <v>0</v>
      </c>
      <c r="AC37" s="99">
        <f t="shared" si="1"/>
        <v>0</v>
      </c>
      <c r="AD37" s="99">
        <f t="shared" si="1"/>
        <v>0</v>
      </c>
      <c r="AE37" s="92"/>
      <c r="AF37" s="92"/>
      <c r="AG37" s="92"/>
      <c r="AH37" s="92"/>
      <c r="AI37" s="92"/>
    </row>
    <row r="38" spans="3:35" x14ac:dyDescent="0.35">
      <c r="C38" s="138"/>
      <c r="D38" s="104" t="s">
        <v>70</v>
      </c>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92"/>
      <c r="AF38" s="92"/>
      <c r="AG38" s="92"/>
      <c r="AH38" s="92"/>
      <c r="AI38" s="92"/>
    </row>
    <row r="39" spans="3:35" x14ac:dyDescent="0.35">
      <c r="C39" s="138"/>
      <c r="D39" s="104" t="s">
        <v>71</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92"/>
      <c r="AF39" s="92"/>
      <c r="AG39" s="92"/>
      <c r="AH39" s="92"/>
      <c r="AI39" s="92"/>
    </row>
    <row r="40" spans="3:35" x14ac:dyDescent="0.35">
      <c r="C40" s="138"/>
      <c r="D40" s="105" t="s">
        <v>63</v>
      </c>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92"/>
      <c r="AF40" s="92"/>
      <c r="AG40" s="92"/>
      <c r="AH40" s="92"/>
      <c r="AI40" s="92"/>
    </row>
    <row r="41" spans="3:35" x14ac:dyDescent="0.35">
      <c r="C41" s="92"/>
      <c r="D41" s="104" t="s">
        <v>72</v>
      </c>
      <c r="E41" s="99">
        <f t="shared" ref="E41:AD41" si="2">E33+E37</f>
        <v>0</v>
      </c>
      <c r="F41" s="99">
        <f t="shared" si="2"/>
        <v>0</v>
      </c>
      <c r="G41" s="99">
        <f t="shared" si="2"/>
        <v>0</v>
      </c>
      <c r="H41" s="99">
        <f t="shared" si="2"/>
        <v>0</v>
      </c>
      <c r="I41" s="99">
        <f t="shared" si="2"/>
        <v>0</v>
      </c>
      <c r="J41" s="99">
        <f t="shared" si="2"/>
        <v>0</v>
      </c>
      <c r="K41" s="99">
        <f t="shared" si="2"/>
        <v>0</v>
      </c>
      <c r="L41" s="99">
        <f t="shared" si="2"/>
        <v>0</v>
      </c>
      <c r="M41" s="99">
        <f t="shared" si="2"/>
        <v>0</v>
      </c>
      <c r="N41" s="99">
        <f t="shared" si="2"/>
        <v>0</v>
      </c>
      <c r="O41" s="99">
        <f t="shared" si="2"/>
        <v>0</v>
      </c>
      <c r="P41" s="99">
        <f t="shared" si="2"/>
        <v>0</v>
      </c>
      <c r="Q41" s="99">
        <f t="shared" si="2"/>
        <v>0</v>
      </c>
      <c r="R41" s="99">
        <f t="shared" si="2"/>
        <v>0</v>
      </c>
      <c r="S41" s="99">
        <f t="shared" si="2"/>
        <v>0</v>
      </c>
      <c r="T41" s="99">
        <f t="shared" si="2"/>
        <v>0</v>
      </c>
      <c r="U41" s="99">
        <f t="shared" si="2"/>
        <v>0</v>
      </c>
      <c r="V41" s="99">
        <f t="shared" si="2"/>
        <v>0</v>
      </c>
      <c r="W41" s="99">
        <f t="shared" si="2"/>
        <v>0</v>
      </c>
      <c r="X41" s="99">
        <f t="shared" si="2"/>
        <v>0</v>
      </c>
      <c r="Y41" s="99">
        <f t="shared" si="2"/>
        <v>0</v>
      </c>
      <c r="Z41" s="99">
        <f t="shared" si="2"/>
        <v>0</v>
      </c>
      <c r="AA41" s="99">
        <f t="shared" si="2"/>
        <v>0</v>
      </c>
      <c r="AB41" s="99">
        <f t="shared" si="2"/>
        <v>0</v>
      </c>
      <c r="AC41" s="99">
        <f t="shared" si="2"/>
        <v>0</v>
      </c>
      <c r="AD41" s="99">
        <f t="shared" si="2"/>
        <v>0</v>
      </c>
      <c r="AE41" s="92"/>
      <c r="AF41" s="92"/>
      <c r="AG41" s="92"/>
      <c r="AH41" s="92"/>
      <c r="AI41" s="92"/>
    </row>
    <row r="42" spans="3:35" x14ac:dyDescent="0.35">
      <c r="C42" s="92"/>
      <c r="D42" s="103" t="s">
        <v>73</v>
      </c>
      <c r="E42" s="99">
        <f t="shared" ref="E42:AD42" si="3">SUM(E22:E32)-E41</f>
        <v>0</v>
      </c>
      <c r="F42" s="99">
        <f t="shared" si="3"/>
        <v>0</v>
      </c>
      <c r="G42" s="99">
        <f t="shared" si="3"/>
        <v>0</v>
      </c>
      <c r="H42" s="99">
        <f t="shared" si="3"/>
        <v>0</v>
      </c>
      <c r="I42" s="99">
        <f t="shared" si="3"/>
        <v>0</v>
      </c>
      <c r="J42" s="99">
        <f t="shared" si="3"/>
        <v>0</v>
      </c>
      <c r="K42" s="99">
        <f t="shared" si="3"/>
        <v>0</v>
      </c>
      <c r="L42" s="99">
        <f t="shared" si="3"/>
        <v>0</v>
      </c>
      <c r="M42" s="99">
        <f t="shared" si="3"/>
        <v>0</v>
      </c>
      <c r="N42" s="99">
        <f t="shared" si="3"/>
        <v>0</v>
      </c>
      <c r="O42" s="99">
        <f t="shared" si="3"/>
        <v>0</v>
      </c>
      <c r="P42" s="99">
        <f t="shared" si="3"/>
        <v>0</v>
      </c>
      <c r="Q42" s="99">
        <f t="shared" si="3"/>
        <v>0</v>
      </c>
      <c r="R42" s="99">
        <f t="shared" si="3"/>
        <v>0</v>
      </c>
      <c r="S42" s="99">
        <f t="shared" si="3"/>
        <v>0</v>
      </c>
      <c r="T42" s="99">
        <f t="shared" si="3"/>
        <v>0</v>
      </c>
      <c r="U42" s="99">
        <f t="shared" si="3"/>
        <v>0</v>
      </c>
      <c r="V42" s="99">
        <f t="shared" si="3"/>
        <v>0</v>
      </c>
      <c r="W42" s="99">
        <f t="shared" si="3"/>
        <v>0</v>
      </c>
      <c r="X42" s="99">
        <f t="shared" si="3"/>
        <v>0</v>
      </c>
      <c r="Y42" s="99">
        <f t="shared" si="3"/>
        <v>0</v>
      </c>
      <c r="Z42" s="99">
        <f t="shared" si="3"/>
        <v>0</v>
      </c>
      <c r="AA42" s="99">
        <f t="shared" si="3"/>
        <v>0</v>
      </c>
      <c r="AB42" s="99">
        <f t="shared" si="3"/>
        <v>0</v>
      </c>
      <c r="AC42" s="99">
        <f t="shared" si="3"/>
        <v>0</v>
      </c>
      <c r="AD42" s="99">
        <f t="shared" si="3"/>
        <v>0</v>
      </c>
      <c r="AE42" s="92"/>
      <c r="AF42" s="92"/>
      <c r="AG42" s="92"/>
      <c r="AH42" s="92"/>
      <c r="AI42" s="92"/>
    </row>
    <row r="43" spans="3:35" x14ac:dyDescent="0.35">
      <c r="C43" s="92"/>
      <c r="D43" s="102" t="s">
        <v>74</v>
      </c>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92"/>
      <c r="AF43" s="92"/>
      <c r="AG43" s="92"/>
      <c r="AH43" s="92"/>
      <c r="AI43" s="92"/>
    </row>
    <row r="44" spans="3:35" x14ac:dyDescent="0.35">
      <c r="C44" s="92"/>
      <c r="D44" s="100" t="s">
        <v>75</v>
      </c>
      <c r="E44" s="99">
        <f t="shared" ref="E44:AD44" si="4">E42-E43</f>
        <v>0</v>
      </c>
      <c r="F44" s="99">
        <f t="shared" si="4"/>
        <v>0</v>
      </c>
      <c r="G44" s="99">
        <f t="shared" si="4"/>
        <v>0</v>
      </c>
      <c r="H44" s="99">
        <f t="shared" si="4"/>
        <v>0</v>
      </c>
      <c r="I44" s="99">
        <f t="shared" si="4"/>
        <v>0</v>
      </c>
      <c r="J44" s="99">
        <f t="shared" si="4"/>
        <v>0</v>
      </c>
      <c r="K44" s="99">
        <f t="shared" si="4"/>
        <v>0</v>
      </c>
      <c r="L44" s="99">
        <f t="shared" si="4"/>
        <v>0</v>
      </c>
      <c r="M44" s="99">
        <f t="shared" si="4"/>
        <v>0</v>
      </c>
      <c r="N44" s="99">
        <f t="shared" si="4"/>
        <v>0</v>
      </c>
      <c r="O44" s="99">
        <f t="shared" si="4"/>
        <v>0</v>
      </c>
      <c r="P44" s="99">
        <f t="shared" si="4"/>
        <v>0</v>
      </c>
      <c r="Q44" s="99">
        <f t="shared" si="4"/>
        <v>0</v>
      </c>
      <c r="R44" s="99">
        <f t="shared" si="4"/>
        <v>0</v>
      </c>
      <c r="S44" s="99">
        <f t="shared" si="4"/>
        <v>0</v>
      </c>
      <c r="T44" s="99">
        <f t="shared" si="4"/>
        <v>0</v>
      </c>
      <c r="U44" s="99">
        <f t="shared" si="4"/>
        <v>0</v>
      </c>
      <c r="V44" s="99">
        <f t="shared" si="4"/>
        <v>0</v>
      </c>
      <c r="W44" s="99">
        <f t="shared" si="4"/>
        <v>0</v>
      </c>
      <c r="X44" s="99">
        <f t="shared" si="4"/>
        <v>0</v>
      </c>
      <c r="Y44" s="99">
        <f t="shared" si="4"/>
        <v>0</v>
      </c>
      <c r="Z44" s="99">
        <f t="shared" si="4"/>
        <v>0</v>
      </c>
      <c r="AA44" s="99">
        <f t="shared" si="4"/>
        <v>0</v>
      </c>
      <c r="AB44" s="99">
        <f t="shared" si="4"/>
        <v>0</v>
      </c>
      <c r="AC44" s="99">
        <f t="shared" si="4"/>
        <v>0</v>
      </c>
      <c r="AD44" s="99">
        <f t="shared" si="4"/>
        <v>0</v>
      </c>
      <c r="AE44" s="92"/>
      <c r="AF44" s="92"/>
      <c r="AG44" s="92"/>
      <c r="AH44" s="92"/>
      <c r="AI44" s="92"/>
    </row>
    <row r="45" spans="3:35" x14ac:dyDescent="0.35">
      <c r="C45" s="92"/>
      <c r="D45" s="100" t="s">
        <v>76</v>
      </c>
      <c r="E45" s="99">
        <f>E44</f>
        <v>0</v>
      </c>
      <c r="F45" s="99">
        <f>Tabla6[[#This Row],[Columna2]]+F44</f>
        <v>0</v>
      </c>
      <c r="G45" s="99">
        <f>Tabla6[[#This Row],[Columna3]]+G44</f>
        <v>0</v>
      </c>
      <c r="H45" s="99">
        <f>Tabla6[[#This Row],[Columna4]]+H44</f>
        <v>0</v>
      </c>
      <c r="I45" s="99">
        <f>Tabla6[[#This Row],[Columna5]]+I44</f>
        <v>0</v>
      </c>
      <c r="J45" s="99">
        <f>Tabla6[[#This Row],[Columna6]]+J44</f>
        <v>0</v>
      </c>
      <c r="K45" s="99">
        <f>Tabla6[[#This Row],[Columna7]]+K44</f>
        <v>0</v>
      </c>
      <c r="L45" s="99">
        <f>Tabla6[[#This Row],[Columna8]]+L44</f>
        <v>0</v>
      </c>
      <c r="M45" s="99">
        <f>Tabla6[[#This Row],[Columna9]]+M44</f>
        <v>0</v>
      </c>
      <c r="N45" s="99">
        <f>Tabla6[[#This Row],[Columna10]]+N44</f>
        <v>0</v>
      </c>
      <c r="O45" s="99">
        <f>Tabla6[[#This Row],[Columna11]]+O44</f>
        <v>0</v>
      </c>
      <c r="P45" s="99">
        <f>Tabla6[[#This Row],[Columna12]]+P44</f>
        <v>0</v>
      </c>
      <c r="Q45" s="99">
        <f>Tabla6[[#This Row],[Columna13]]+Q44</f>
        <v>0</v>
      </c>
      <c r="R45" s="99">
        <f>Tabla6[[#This Row],[Columna14]]+R44</f>
        <v>0</v>
      </c>
      <c r="S45" s="99">
        <f>Tabla6[[#This Row],[Columna15]]+S44</f>
        <v>0</v>
      </c>
      <c r="T45" s="99">
        <f>Tabla6[[#This Row],[Columna16]]+T44</f>
        <v>0</v>
      </c>
      <c r="U45" s="99">
        <f>Tabla6[[#This Row],[Columna17]]+U44</f>
        <v>0</v>
      </c>
      <c r="V45" s="99">
        <f>Tabla6[[#This Row],[Columna18]]+V44</f>
        <v>0</v>
      </c>
      <c r="W45" s="99">
        <f>Tabla6[[#This Row],[Columna19]]+W44</f>
        <v>0</v>
      </c>
      <c r="X45" s="99">
        <f>Tabla6[[#This Row],[Columna20]]+X44</f>
        <v>0</v>
      </c>
      <c r="Y45" s="99">
        <f>Tabla6[[#This Row],[Columna21]]+Y44</f>
        <v>0</v>
      </c>
      <c r="Z45" s="99">
        <f>Tabla6[[#This Row],[Columna22]]+Z44</f>
        <v>0</v>
      </c>
      <c r="AA45" s="99">
        <f>Tabla6[[#This Row],[Columna23]]+AA44</f>
        <v>0</v>
      </c>
      <c r="AB45" s="99">
        <f>Tabla6[[#This Row],[Columna24]]+AB44</f>
        <v>0</v>
      </c>
      <c r="AC45" s="99">
        <f>Tabla6[[#This Row],[Columna25]]+AC44</f>
        <v>0</v>
      </c>
      <c r="AD45" s="99">
        <f>Tabla6[[#This Row],[Columna26]]+AD44</f>
        <v>0</v>
      </c>
      <c r="AE45" s="92"/>
      <c r="AF45" s="92"/>
      <c r="AG45" s="92"/>
      <c r="AH45" s="92"/>
      <c r="AI45" s="92"/>
    </row>
    <row r="46" spans="3:35" x14ac:dyDescent="0.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row>
    <row r="47" spans="3:35" ht="18.5" x14ac:dyDescent="0.35">
      <c r="C47" s="92"/>
      <c r="D47" s="98"/>
      <c r="E47" s="130"/>
      <c r="F47" s="130"/>
      <c r="G47" s="130"/>
      <c r="H47" s="130"/>
      <c r="I47" s="92"/>
      <c r="J47" s="131" t="s">
        <v>77</v>
      </c>
      <c r="K47" s="131"/>
      <c r="L47" s="131"/>
      <c r="M47" s="131"/>
      <c r="N47" s="131"/>
      <c r="O47" s="92"/>
      <c r="P47" s="92"/>
      <c r="Q47" s="92"/>
      <c r="R47" s="92"/>
      <c r="S47" s="92"/>
      <c r="T47" s="92"/>
      <c r="U47" s="92"/>
      <c r="V47" s="92"/>
      <c r="W47" s="92"/>
      <c r="X47" s="92"/>
      <c r="Y47" s="92"/>
      <c r="Z47" s="92"/>
      <c r="AA47" s="92"/>
      <c r="AB47" s="92"/>
      <c r="AC47" s="92"/>
      <c r="AD47" s="92"/>
      <c r="AE47" s="92"/>
      <c r="AF47" s="92"/>
      <c r="AG47" s="92"/>
      <c r="AH47" s="92"/>
      <c r="AI47" s="92"/>
    </row>
    <row r="48" spans="3:35" ht="15" customHeight="1" x14ac:dyDescent="0.35">
      <c r="C48" s="92"/>
      <c r="D48" s="92"/>
      <c r="E48" s="142" t="s">
        <v>78</v>
      </c>
      <c r="F48" s="143"/>
      <c r="G48" s="144">
        <v>7.0000000000000007E-2</v>
      </c>
      <c r="H48" s="145"/>
      <c r="I48" s="92"/>
      <c r="J48" s="141" t="s">
        <v>79</v>
      </c>
      <c r="K48" s="141"/>
      <c r="L48" s="141"/>
      <c r="M48" s="132">
        <f>IFERROR(NPV(G48,E32:F32)*(1+G48),"")</f>
        <v>0</v>
      </c>
      <c r="N48" s="132"/>
      <c r="O48" s="92"/>
      <c r="P48" s="92"/>
      <c r="Q48" s="92"/>
      <c r="R48" s="92"/>
      <c r="S48" s="92"/>
      <c r="T48" s="92"/>
      <c r="U48" s="92"/>
      <c r="V48" s="92"/>
      <c r="W48" s="92"/>
      <c r="X48" s="92"/>
      <c r="Y48" s="92"/>
      <c r="Z48" s="92"/>
      <c r="AA48" s="92"/>
      <c r="AB48" s="92"/>
      <c r="AC48" s="92"/>
      <c r="AD48" s="92"/>
      <c r="AE48" s="92"/>
      <c r="AF48" s="92"/>
      <c r="AG48" s="92"/>
      <c r="AH48" s="92"/>
      <c r="AI48" s="92"/>
    </row>
    <row r="49" spans="3:35" x14ac:dyDescent="0.35">
      <c r="C49" s="93"/>
      <c r="D49" s="92"/>
      <c r="E49" s="92"/>
      <c r="F49" s="92"/>
      <c r="G49" s="146"/>
      <c r="H49" s="147"/>
      <c r="I49" s="92"/>
      <c r="J49" s="149" t="s">
        <v>80</v>
      </c>
      <c r="K49" s="149"/>
      <c r="L49" s="149"/>
      <c r="M49" s="132" t="str">
        <f>IFERROR(#REF!,"")</f>
        <v/>
      </c>
      <c r="N49" s="132"/>
      <c r="O49" s="92"/>
      <c r="P49" s="92"/>
      <c r="Q49" s="92"/>
      <c r="R49" s="92"/>
      <c r="S49" s="92"/>
      <c r="T49" s="92"/>
      <c r="U49" s="92"/>
      <c r="V49" s="92"/>
      <c r="W49" s="92"/>
      <c r="X49" s="92"/>
      <c r="Y49" s="92"/>
      <c r="Z49" s="92"/>
      <c r="AA49" s="92"/>
      <c r="AB49" s="92"/>
      <c r="AC49" s="92"/>
      <c r="AD49" s="92"/>
      <c r="AE49" s="92"/>
      <c r="AF49" s="92"/>
      <c r="AG49" s="92"/>
      <c r="AH49" s="92"/>
      <c r="AI49" s="92"/>
    </row>
    <row r="50" spans="3:35" ht="15.5" x14ac:dyDescent="0.35">
      <c r="C50" s="93"/>
      <c r="D50" s="92"/>
      <c r="E50" s="94"/>
      <c r="F50" s="94"/>
      <c r="G50" s="92"/>
      <c r="H50" s="92"/>
      <c r="I50" s="92"/>
      <c r="J50" s="141" t="s">
        <v>81</v>
      </c>
      <c r="K50" s="141"/>
      <c r="L50" s="141"/>
      <c r="M50" s="139" t="str">
        <f>IFERROR('1. Plan de Financiación'!$E$48/'1. Plan de Financiación'!$D$48,"")</f>
        <v/>
      </c>
      <c r="N50" s="139"/>
      <c r="O50" s="92"/>
      <c r="P50" s="97"/>
      <c r="Q50" s="92"/>
      <c r="R50" s="92"/>
      <c r="S50" s="92"/>
      <c r="T50" s="92"/>
      <c r="U50" s="92"/>
      <c r="V50" s="92"/>
      <c r="W50" s="92"/>
      <c r="X50" s="92"/>
      <c r="Y50" s="92"/>
      <c r="Z50" s="92"/>
      <c r="AA50" s="92"/>
      <c r="AB50" s="92"/>
      <c r="AC50" s="92"/>
      <c r="AD50" s="92"/>
      <c r="AE50" s="92"/>
      <c r="AF50" s="92"/>
      <c r="AG50" s="92"/>
      <c r="AH50" s="92"/>
      <c r="AI50" s="92"/>
    </row>
    <row r="51" spans="3:35" ht="15.5" x14ac:dyDescent="0.35">
      <c r="C51" s="92"/>
      <c r="D51" s="92"/>
      <c r="E51" s="96" t="s">
        <v>82</v>
      </c>
      <c r="F51" s="94"/>
      <c r="G51" s="140" t="str">
        <f>IFERROR(IRR(E44:AD44),"")</f>
        <v/>
      </c>
      <c r="H51" s="140"/>
      <c r="I51" s="92"/>
      <c r="J51" s="141" t="s">
        <v>83</v>
      </c>
      <c r="K51" s="141"/>
      <c r="L51" s="141"/>
      <c r="M51" s="132" t="str">
        <f>IFERROR((M48/M49)*100,"")</f>
        <v/>
      </c>
      <c r="N51" s="132"/>
      <c r="O51" s="92"/>
      <c r="P51" s="92"/>
      <c r="Q51" s="92"/>
      <c r="R51" s="92"/>
      <c r="S51" s="92"/>
      <c r="T51" s="92"/>
      <c r="U51" s="92"/>
      <c r="V51" s="92"/>
      <c r="W51" s="95"/>
      <c r="X51" s="92"/>
      <c r="Y51" s="92"/>
      <c r="Z51" s="92"/>
      <c r="AA51" s="92"/>
      <c r="AB51" s="92"/>
      <c r="AC51" s="92"/>
      <c r="AD51" s="92"/>
      <c r="AE51" s="92"/>
      <c r="AF51" s="92"/>
      <c r="AG51" s="92"/>
      <c r="AH51" s="92"/>
      <c r="AI51" s="92"/>
    </row>
    <row r="52" spans="3:35" ht="15.5" x14ac:dyDescent="0.35">
      <c r="C52" s="92"/>
      <c r="D52" s="92"/>
      <c r="E52" s="94"/>
      <c r="F52" s="94"/>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row>
    <row r="53" spans="3:35" ht="15.5" x14ac:dyDescent="0.35">
      <c r="C53" s="92"/>
      <c r="D53" s="92"/>
      <c r="E53" s="130" t="s">
        <v>84</v>
      </c>
      <c r="F53" s="130"/>
      <c r="G53" s="148">
        <f>NPV(G48,D44:AD44)*(1+G48)</f>
        <v>0</v>
      </c>
      <c r="H53" s="148"/>
      <c r="I53" s="93"/>
      <c r="J53" s="93"/>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row>
    <row r="54" spans="3:35" ht="15.5" x14ac:dyDescent="0.35">
      <c r="C54" s="92"/>
      <c r="D54" s="92"/>
      <c r="E54" s="94"/>
      <c r="F54" s="94"/>
      <c r="G54" s="92"/>
      <c r="H54" s="92"/>
      <c r="I54" s="93"/>
      <c r="J54" s="93"/>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row>
    <row r="55" spans="3:35" ht="15.5" x14ac:dyDescent="0.35">
      <c r="C55" s="92"/>
      <c r="D55" s="92"/>
      <c r="E55" s="130" t="s">
        <v>85</v>
      </c>
      <c r="F55" s="130"/>
      <c r="G55" s="148">
        <f>NPV(G48,E41:AD41)*(1+G48)</f>
        <v>0</v>
      </c>
      <c r="H55" s="148"/>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row>
    <row r="56" spans="3:35" x14ac:dyDescent="0.35">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row>
    <row r="57" spans="3:35" x14ac:dyDescent="0.35">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row>
    <row r="58" spans="3:35" x14ac:dyDescent="0.35">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row>
  </sheetData>
  <sheetProtection algorithmName="SHA-512" hashValue="LZsnG3CvOFX/8oP9jYkJrf7z75scTOZdspjZqku7v8+K1AaN0HBC6LNVKD0JQ5bFbsIzN4xtu3uCij+dC7/y3A==" saltValue="IXgxQWnwkpYsG9q46dIGJA==" spinCount="100000" sheet="1" objects="1" scenarios="1"/>
  <mergeCells count="23">
    <mergeCell ref="E53:F53"/>
    <mergeCell ref="G53:H53"/>
    <mergeCell ref="E55:F55"/>
    <mergeCell ref="G55:H55"/>
    <mergeCell ref="J49:L49"/>
    <mergeCell ref="J50:L50"/>
    <mergeCell ref="M50:N50"/>
    <mergeCell ref="G51:H51"/>
    <mergeCell ref="J51:L51"/>
    <mergeCell ref="M51:N51"/>
    <mergeCell ref="E48:F48"/>
    <mergeCell ref="G48:H49"/>
    <mergeCell ref="J48:L48"/>
    <mergeCell ref="M48:N48"/>
    <mergeCell ref="E47:F47"/>
    <mergeCell ref="G47:H47"/>
    <mergeCell ref="J47:N47"/>
    <mergeCell ref="M49:N49"/>
    <mergeCell ref="B12:O12"/>
    <mergeCell ref="C16:D16"/>
    <mergeCell ref="E18:AD18"/>
    <mergeCell ref="C21:C32"/>
    <mergeCell ref="C33:C40"/>
  </mergeCells>
  <conditionalFormatting sqref="G51">
    <cfRule type="expression" dxfId="64" priority="1">
      <formula>$G$50=""</formula>
    </cfRule>
    <cfRule type="expression" dxfId="63" priority="2">
      <formula>$G$50&gt;9%</formula>
    </cfRule>
    <cfRule type="expression" dxfId="62" priority="3">
      <formula>AND($G$50&gt;7%,$G$50&lt;=9%)</formula>
    </cfRule>
  </conditionalFormatting>
  <dataValidations count="1">
    <dataValidation type="decimal" operator="greaterThanOrEqual" allowBlank="1" showInputMessage="1" showErrorMessage="1" sqref="E22:AD45" xr:uid="{00000000-0002-0000-0200-000000000000}">
      <formula1>0</formula1>
    </dataValidation>
  </dataValidations>
  <pageMargins left="0.7" right="0.7" top="0.75" bottom="0.75" header="0.3" footer="0.3"/>
  <pageSetup paperSize="9" orientation="portrait" horizontalDpi="4294967293"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AF8C-10C7-4C18-B835-7C1F0945D2E2}">
  <dimension ref="A1:I36"/>
  <sheetViews>
    <sheetView topLeftCell="A7" workbookViewId="0">
      <selection activeCell="F15" sqref="F15"/>
    </sheetView>
  </sheetViews>
  <sheetFormatPr defaultColWidth="10.81640625" defaultRowHeight="14.5" x14ac:dyDescent="0.35"/>
  <cols>
    <col min="1" max="1" width="3.453125" style="11" customWidth="1"/>
    <col min="2" max="2" width="18" style="11" customWidth="1"/>
    <col min="3" max="4" width="9.81640625" style="11" customWidth="1"/>
    <col min="5" max="5" width="10.1796875" style="11" hidden="1" customWidth="1"/>
    <col min="6" max="6" width="33.81640625" style="11" customWidth="1"/>
    <col min="7" max="7" width="72.26953125" style="11" customWidth="1"/>
    <col min="8" max="9" width="8.81640625" style="11" customWidth="1"/>
    <col min="10" max="16384" width="10.8164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F3" s="71" t="s">
        <v>0</v>
      </c>
      <c r="G3" s="115" t="str">
        <f>+IF('0. Instrucciones'!$O$3="","",'0. Instrucciones'!$O$3)</f>
        <v/>
      </c>
      <c r="H3" s="116"/>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86</v>
      </c>
      <c r="C8" s="1"/>
      <c r="D8" s="1"/>
      <c r="E8" s="1"/>
      <c r="F8" s="1"/>
      <c r="G8" s="1"/>
    </row>
    <row r="9" spans="1:9" ht="21" x14ac:dyDescent="0.35">
      <c r="A9" s="4"/>
      <c r="B9" s="5"/>
      <c r="C9" s="6"/>
      <c r="D9" s="6"/>
      <c r="E9" s="6"/>
      <c r="F9" s="6"/>
      <c r="G9" s="6"/>
      <c r="H9" s="6"/>
      <c r="I9" s="6"/>
    </row>
    <row r="10" spans="1:9" ht="18.5" x14ac:dyDescent="0.45">
      <c r="A10" s="12"/>
      <c r="B10" s="25" t="s">
        <v>18</v>
      </c>
      <c r="C10" s="12"/>
      <c r="G10" s="13"/>
      <c r="H10" s="13"/>
      <c r="I10" s="13"/>
    </row>
    <row r="11" spans="1:9" x14ac:dyDescent="0.35">
      <c r="A11" s="3"/>
      <c r="B11" s="3"/>
      <c r="C11" s="3"/>
      <c r="D11" s="3"/>
      <c r="E11" s="3"/>
      <c r="F11" s="3"/>
      <c r="G11" s="3"/>
    </row>
    <row r="12" spans="1:9" ht="14.5" customHeight="1" x14ac:dyDescent="0.35">
      <c r="A12" s="3"/>
      <c r="B12" s="150" t="s">
        <v>87</v>
      </c>
      <c r="C12" s="151"/>
      <c r="D12" s="151"/>
      <c r="E12" s="151"/>
      <c r="F12" s="151"/>
      <c r="G12" s="151"/>
    </row>
    <row r="13" spans="1:9" ht="94.5" customHeight="1" x14ac:dyDescent="0.35">
      <c r="A13" s="3"/>
      <c r="B13" s="150"/>
      <c r="C13" s="151"/>
      <c r="D13" s="151"/>
      <c r="E13" s="151"/>
      <c r="F13" s="151"/>
      <c r="G13" s="151"/>
    </row>
    <row r="14" spans="1:9" x14ac:dyDescent="0.35">
      <c r="A14" s="3"/>
      <c r="B14" s="3"/>
      <c r="C14" s="3"/>
      <c r="D14" s="3"/>
      <c r="E14" s="3"/>
      <c r="F14" s="3"/>
      <c r="G14" s="3"/>
    </row>
    <row r="15" spans="1:9" x14ac:dyDescent="0.35">
      <c r="A15" s="3"/>
      <c r="B15" s="47" t="s">
        <v>88</v>
      </c>
      <c r="C15" s="47" t="s">
        <v>89</v>
      </c>
      <c r="D15" s="47" t="s">
        <v>90</v>
      </c>
      <c r="E15" s="47" t="s">
        <v>91</v>
      </c>
      <c r="F15" s="47" t="s">
        <v>92</v>
      </c>
      <c r="G15" s="47" t="s">
        <v>93</v>
      </c>
    </row>
    <row r="16" spans="1:9" x14ac:dyDescent="0.35">
      <c r="A16" s="3"/>
      <c r="B16" s="79"/>
      <c r="C16" s="80"/>
      <c r="D16" s="80"/>
      <c r="E16" s="120"/>
      <c r="F16" s="79"/>
      <c r="G16" s="79"/>
    </row>
    <row r="17" spans="1:8" x14ac:dyDescent="0.35">
      <c r="A17" s="3"/>
      <c r="B17" s="79"/>
      <c r="C17" s="80"/>
      <c r="D17" s="80"/>
      <c r="E17" s="120"/>
      <c r="F17" s="79"/>
      <c r="G17" s="79"/>
    </row>
    <row r="18" spans="1:8" x14ac:dyDescent="0.35">
      <c r="A18" s="3"/>
      <c r="B18" s="79"/>
      <c r="C18" s="80"/>
      <c r="D18" s="80"/>
      <c r="E18" s="120" t="str">
        <f t="shared" ref="E18:E32" si="0">_xlfn.CONCAT(B18:D18)</f>
        <v/>
      </c>
      <c r="F18" s="79"/>
      <c r="G18" s="79"/>
    </row>
    <row r="19" spans="1:8" x14ac:dyDescent="0.35">
      <c r="A19" s="3"/>
      <c r="B19" s="79"/>
      <c r="C19" s="80"/>
      <c r="D19" s="80"/>
      <c r="E19" s="120" t="str">
        <f t="shared" si="0"/>
        <v/>
      </c>
      <c r="F19" s="79"/>
      <c r="G19" s="79"/>
    </row>
    <row r="20" spans="1:8" x14ac:dyDescent="0.35">
      <c r="A20" s="3"/>
      <c r="B20" s="79"/>
      <c r="C20" s="80"/>
      <c r="D20" s="80"/>
      <c r="E20" s="120" t="str">
        <f t="shared" si="0"/>
        <v/>
      </c>
      <c r="F20" s="79"/>
      <c r="G20" s="79"/>
    </row>
    <row r="21" spans="1:8" x14ac:dyDescent="0.35">
      <c r="A21" s="3"/>
      <c r="B21" s="79"/>
      <c r="C21" s="80"/>
      <c r="D21" s="80"/>
      <c r="E21" s="120" t="str">
        <f t="shared" si="0"/>
        <v/>
      </c>
      <c r="F21" s="79"/>
      <c r="G21" s="79"/>
    </row>
    <row r="22" spans="1:8" x14ac:dyDescent="0.35">
      <c r="A22" s="3"/>
      <c r="B22" s="79"/>
      <c r="C22" s="80"/>
      <c r="D22" s="80"/>
      <c r="E22" s="120" t="str">
        <f t="shared" si="0"/>
        <v/>
      </c>
      <c r="F22" s="79"/>
      <c r="G22" s="79"/>
      <c r="H22" s="11" t="s">
        <v>135</v>
      </c>
    </row>
    <row r="23" spans="1:8" x14ac:dyDescent="0.35">
      <c r="A23" s="3"/>
      <c r="B23" s="79"/>
      <c r="C23" s="80"/>
      <c r="D23" s="80"/>
      <c r="E23" s="120" t="str">
        <f t="shared" si="0"/>
        <v/>
      </c>
      <c r="F23" s="79"/>
      <c r="G23" s="79"/>
    </row>
    <row r="24" spans="1:8" x14ac:dyDescent="0.35">
      <c r="A24" s="3"/>
      <c r="B24" s="79"/>
      <c r="C24" s="80"/>
      <c r="D24" s="80"/>
      <c r="E24" s="120" t="str">
        <f t="shared" si="0"/>
        <v/>
      </c>
      <c r="F24" s="79"/>
      <c r="G24" s="79"/>
    </row>
    <row r="25" spans="1:8" x14ac:dyDescent="0.35">
      <c r="A25" s="3"/>
      <c r="B25" s="79"/>
      <c r="C25" s="80"/>
      <c r="D25" s="80"/>
      <c r="E25" s="120" t="str">
        <f t="shared" si="0"/>
        <v/>
      </c>
      <c r="F25" s="79"/>
      <c r="G25" s="79"/>
    </row>
    <row r="26" spans="1:8" x14ac:dyDescent="0.35">
      <c r="A26" s="3"/>
      <c r="B26" s="79"/>
      <c r="C26" s="80"/>
      <c r="D26" s="80"/>
      <c r="E26" s="120" t="str">
        <f t="shared" si="0"/>
        <v/>
      </c>
      <c r="F26" s="79"/>
      <c r="G26" s="79"/>
    </row>
    <row r="27" spans="1:8" x14ac:dyDescent="0.35">
      <c r="A27" s="3"/>
      <c r="B27" s="79"/>
      <c r="C27" s="80"/>
      <c r="D27" s="80"/>
      <c r="E27" s="120" t="str">
        <f t="shared" si="0"/>
        <v/>
      </c>
      <c r="F27" s="79"/>
      <c r="G27" s="79"/>
    </row>
    <row r="28" spans="1:8" x14ac:dyDescent="0.35">
      <c r="A28" s="3"/>
      <c r="B28" s="79"/>
      <c r="C28" s="80"/>
      <c r="D28" s="80"/>
      <c r="E28" s="120" t="str">
        <f t="shared" si="0"/>
        <v/>
      </c>
      <c r="F28" s="79"/>
      <c r="G28" s="79"/>
    </row>
    <row r="29" spans="1:8" x14ac:dyDescent="0.35">
      <c r="A29" s="3"/>
      <c r="B29" s="79"/>
      <c r="C29" s="80"/>
      <c r="D29" s="80"/>
      <c r="E29" s="120" t="str">
        <f t="shared" si="0"/>
        <v/>
      </c>
      <c r="F29" s="79"/>
      <c r="G29" s="79"/>
    </row>
    <row r="30" spans="1:8" x14ac:dyDescent="0.35">
      <c r="A30" s="3"/>
      <c r="B30" s="79"/>
      <c r="C30" s="80"/>
      <c r="D30" s="80"/>
      <c r="E30" s="120" t="str">
        <f t="shared" si="0"/>
        <v/>
      </c>
      <c r="F30" s="79"/>
      <c r="G30" s="79"/>
    </row>
    <row r="31" spans="1:8" x14ac:dyDescent="0.35">
      <c r="A31" s="3"/>
      <c r="B31" s="79"/>
      <c r="C31" s="80"/>
      <c r="D31" s="80"/>
      <c r="E31" s="120" t="str">
        <f t="shared" si="0"/>
        <v/>
      </c>
      <c r="F31" s="79"/>
      <c r="G31" s="79"/>
    </row>
    <row r="32" spans="1:8" x14ac:dyDescent="0.35">
      <c r="A32" s="3"/>
      <c r="B32" s="79"/>
      <c r="C32" s="80"/>
      <c r="D32" s="80"/>
      <c r="E32" s="120" t="str">
        <f t="shared" si="0"/>
        <v/>
      </c>
      <c r="F32" s="79"/>
      <c r="G32" s="79"/>
    </row>
    <row r="33" spans="1:7" x14ac:dyDescent="0.35">
      <c r="A33" s="3"/>
      <c r="B33" s="3"/>
      <c r="C33" s="3"/>
      <c r="D33" s="3"/>
      <c r="E33" s="3"/>
      <c r="F33" s="3"/>
      <c r="G33" s="3"/>
    </row>
    <row r="34" spans="1:7" x14ac:dyDescent="0.35">
      <c r="A34" s="3"/>
      <c r="B34" s="3"/>
      <c r="C34" s="3"/>
      <c r="D34" s="3"/>
      <c r="E34" s="3"/>
      <c r="F34" s="3"/>
      <c r="G34" s="3"/>
    </row>
    <row r="35" spans="1:7" x14ac:dyDescent="0.35">
      <c r="A35" s="3"/>
      <c r="B35" s="3"/>
      <c r="C35" s="3"/>
      <c r="D35" s="3"/>
      <c r="E35" s="3"/>
      <c r="F35" s="3"/>
      <c r="G35" s="3"/>
    </row>
    <row r="36" spans="1:7" x14ac:dyDescent="0.35">
      <c r="A36" s="3"/>
      <c r="B36" s="3"/>
      <c r="C36" s="3"/>
      <c r="D36" s="3"/>
      <c r="E36" s="3"/>
      <c r="F36" s="3"/>
      <c r="G36" s="3"/>
    </row>
  </sheetData>
  <sheetProtection algorithmName="SHA-512" hashValue="sXSG8OUNgFZHjrEopWD14g6252sqLKw0zcX3UMlUexoF7UPePj+2/c2r53RkJJiaXgWRH5WvFdaigh9i0N1ESg==" saltValue="v+OXUF4H963/P5Usvy6aTA==" spinCount="100000" sheet="1" objects="1" scenarios="1"/>
  <mergeCells count="1">
    <mergeCell ref="B12:G13"/>
  </mergeCell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63D4B0A-D630-4C5A-AC3A-70CD546B58B2}">
          <x14:formula1>
            <xm:f>'Data validation'!$B$6:$B$15</xm:f>
          </x14:formula1>
          <xm:sqref>B16:B32</xm:sqref>
        </x14:dataValidation>
        <x14:dataValidation type="list" allowBlank="1" showInputMessage="1" showErrorMessage="1" xr:uid="{B0BB5AFF-7534-4C7D-A2BF-CD3829289ECB}">
          <x14:formula1>
            <xm:f>'Data validation'!$B$18:$B$27</xm:f>
          </x14:formula1>
          <xm:sqref>C16:D32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29F0-D5D6-4B3B-9FDB-FB5AE07C069C}">
  <sheetPr codeName="Sheet7"/>
  <dimension ref="A1:AT109"/>
  <sheetViews>
    <sheetView showZeros="0" topLeftCell="A15" zoomScale="85" zoomScaleNormal="85" workbookViewId="0">
      <selection activeCell="G33" sqref="G33"/>
    </sheetView>
  </sheetViews>
  <sheetFormatPr defaultColWidth="10.81640625" defaultRowHeight="14.5" x14ac:dyDescent="0.35"/>
  <cols>
    <col min="1" max="1" width="3.453125" style="11" customWidth="1"/>
    <col min="2" max="2" width="37.81640625" style="21" customWidth="1"/>
    <col min="3" max="3" width="31.26953125" style="21" customWidth="1"/>
    <col min="4" max="4" width="38.7265625" style="21" customWidth="1"/>
    <col min="5" max="5" width="23" style="21" customWidth="1"/>
    <col min="6" max="6" width="22.54296875" style="21" customWidth="1"/>
    <col min="7" max="7" width="24.1796875" style="21" customWidth="1"/>
    <col min="8" max="9" width="26.453125" style="21" customWidth="1"/>
    <col min="10" max="10" width="22.453125" style="21" bestFit="1" customWidth="1"/>
    <col min="11" max="11" width="26.26953125" style="21" customWidth="1"/>
    <col min="12" max="14" width="20.54296875" style="21" customWidth="1"/>
    <col min="15" max="15" width="22.7265625" style="21" customWidth="1"/>
    <col min="16" max="19" width="20.54296875" style="21" customWidth="1"/>
    <col min="20" max="21" width="18" style="21" customWidth="1"/>
    <col min="22" max="22" width="20.7265625" style="21" customWidth="1"/>
    <col min="23" max="23" width="19.453125" style="21" customWidth="1"/>
    <col min="24" max="24" width="21.54296875" style="21" customWidth="1"/>
    <col min="25" max="27" width="22.81640625" style="21" customWidth="1"/>
    <col min="28" max="31" width="20.54296875" style="21" customWidth="1"/>
    <col min="32" max="32" width="29.1796875" style="11" customWidth="1"/>
    <col min="33" max="33" width="20.54296875" style="11" customWidth="1"/>
    <col min="34" max="34" width="30.1796875" style="11" customWidth="1"/>
    <col min="35" max="35" width="21.54296875" style="11" customWidth="1"/>
    <col min="36" max="36" width="18.453125" style="11" customWidth="1"/>
    <col min="37" max="38" width="20.54296875" style="11" customWidth="1"/>
    <col min="39" max="39" width="13.26953125" style="11" customWidth="1"/>
    <col min="40" max="40" width="15.54296875" style="11" customWidth="1"/>
    <col min="41" max="42" width="10.81640625" style="11" customWidth="1"/>
    <col min="43" max="43" width="10.81640625" style="11" hidden="1" customWidth="1"/>
    <col min="44" max="44" width="23.54296875" style="11" hidden="1" customWidth="1"/>
    <col min="45" max="45" width="12.7265625" style="11" hidden="1" customWidth="1"/>
    <col min="46" max="46" width="16.81640625" style="11" hidden="1" customWidth="1"/>
    <col min="47" max="48" width="0" style="11" hidden="1" customWidth="1"/>
    <col min="49" max="16384" width="10.81640625" style="11"/>
  </cols>
  <sheetData>
    <row r="1" spans="1:14" s="11" customFormat="1" x14ac:dyDescent="0.35">
      <c r="A1" s="3"/>
      <c r="B1" s="3"/>
      <c r="C1" s="3"/>
      <c r="D1" s="3"/>
      <c r="E1" s="3"/>
      <c r="F1" s="3"/>
      <c r="G1" s="3"/>
    </row>
    <row r="2" spans="1:14" s="11" customFormat="1" x14ac:dyDescent="0.35">
      <c r="A2" s="3"/>
      <c r="B2" s="3"/>
      <c r="C2" s="3"/>
      <c r="D2" s="3"/>
      <c r="E2" s="3"/>
      <c r="F2" s="3"/>
      <c r="G2" s="3"/>
    </row>
    <row r="3" spans="1:14" s="11" customFormat="1" x14ac:dyDescent="0.35">
      <c r="A3" s="3"/>
      <c r="B3" s="3"/>
      <c r="C3" s="3"/>
      <c r="D3" s="3"/>
      <c r="E3" s="3" t="s">
        <v>0</v>
      </c>
      <c r="F3" s="115" t="str">
        <f>+IF('0. Instrucciones'!$O$3="","",'0. Instrucciones'!$O$3)</f>
        <v/>
      </c>
      <c r="G3" s="116"/>
    </row>
    <row r="4" spans="1:14" s="11" customFormat="1" x14ac:dyDescent="0.35">
      <c r="A4" s="3"/>
      <c r="B4" s="3"/>
      <c r="C4" s="3"/>
      <c r="D4" s="3"/>
      <c r="E4" s="3"/>
      <c r="F4" s="3"/>
      <c r="G4" s="3"/>
    </row>
    <row r="5" spans="1:14" s="11" customFormat="1" x14ac:dyDescent="0.35">
      <c r="A5" s="3"/>
      <c r="B5" s="3"/>
      <c r="C5" s="3"/>
      <c r="D5" s="3"/>
      <c r="E5" s="3"/>
      <c r="F5" s="3"/>
      <c r="G5" s="3"/>
    </row>
    <row r="6" spans="1:14" s="11" customFormat="1" x14ac:dyDescent="0.35">
      <c r="A6" s="3"/>
      <c r="B6" s="3"/>
      <c r="C6" s="3"/>
      <c r="D6" s="3"/>
      <c r="E6" s="3"/>
      <c r="F6" s="3"/>
      <c r="G6" s="3"/>
    </row>
    <row r="7" spans="1:14" s="11" customFormat="1" x14ac:dyDescent="0.35">
      <c r="A7" s="3"/>
      <c r="B7" s="3"/>
      <c r="C7" s="3"/>
      <c r="D7" s="3"/>
      <c r="E7" s="3"/>
      <c r="F7" s="3"/>
      <c r="G7" s="3"/>
    </row>
    <row r="8" spans="1:14" s="11" customFormat="1" ht="21" x14ac:dyDescent="0.35">
      <c r="A8" s="4"/>
      <c r="B8" s="1" t="s">
        <v>95</v>
      </c>
      <c r="C8" s="1"/>
      <c r="D8" s="1"/>
      <c r="E8" s="1"/>
      <c r="F8" s="1"/>
      <c r="G8" s="1"/>
      <c r="H8" s="1"/>
      <c r="I8" s="1"/>
      <c r="J8" s="1"/>
      <c r="K8" s="1"/>
      <c r="L8" s="1"/>
      <c r="M8" s="1"/>
      <c r="N8" s="1"/>
    </row>
    <row r="9" spans="1:14" s="11" customFormat="1" ht="21" x14ac:dyDescent="0.35">
      <c r="A9" s="4"/>
      <c r="B9" s="5"/>
      <c r="C9" s="6"/>
      <c r="D9" s="6"/>
      <c r="E9" s="6"/>
      <c r="F9" s="6"/>
      <c r="G9" s="6"/>
      <c r="H9" s="6"/>
      <c r="I9" s="6"/>
    </row>
    <row r="10" spans="1:14" s="11" customFormat="1" ht="18.5" x14ac:dyDescent="0.45">
      <c r="A10" s="12"/>
      <c r="B10" s="25" t="s">
        <v>18</v>
      </c>
      <c r="C10" s="12"/>
      <c r="G10" s="13"/>
      <c r="H10" s="13"/>
      <c r="I10" s="13"/>
    </row>
    <row r="11" spans="1:14" s="11" customFormat="1" x14ac:dyDescent="0.35"/>
    <row r="12" spans="1:14" s="11" customFormat="1" ht="27.65" customHeight="1" x14ac:dyDescent="0.35">
      <c r="B12" s="174" t="s">
        <v>96</v>
      </c>
      <c r="C12" s="175"/>
      <c r="D12" s="175"/>
      <c r="E12" s="175"/>
      <c r="F12" s="175"/>
      <c r="G12" s="175"/>
      <c r="H12" s="175"/>
      <c r="I12" s="175"/>
      <c r="J12" s="175"/>
      <c r="K12" s="176"/>
    </row>
    <row r="13" spans="1:14" s="11" customFormat="1" ht="42" customHeight="1" x14ac:dyDescent="0.35">
      <c r="B13" s="177"/>
      <c r="C13" s="178"/>
      <c r="D13" s="178"/>
      <c r="E13" s="178"/>
      <c r="F13" s="178"/>
      <c r="G13" s="178"/>
      <c r="H13" s="178"/>
      <c r="I13" s="178"/>
      <c r="J13" s="178"/>
      <c r="K13" s="179"/>
    </row>
    <row r="14" spans="1:14" s="11" customFormat="1" x14ac:dyDescent="0.35"/>
    <row r="15" spans="1:14" s="11" customFormat="1" ht="14.5" customHeight="1" x14ac:dyDescent="0.35">
      <c r="B15" s="180" t="s">
        <v>187</v>
      </c>
      <c r="C15" s="180"/>
      <c r="D15" s="180"/>
      <c r="E15" s="180"/>
      <c r="F15" s="180"/>
      <c r="G15" s="180"/>
      <c r="H15" s="180"/>
      <c r="I15" s="180"/>
      <c r="J15" s="180"/>
      <c r="K15" s="180"/>
    </row>
    <row r="16" spans="1:14" s="11" customFormat="1" ht="53.25" customHeight="1" x14ac:dyDescent="0.35">
      <c r="B16" s="180"/>
      <c r="C16" s="180"/>
      <c r="D16" s="180"/>
      <c r="E16" s="180"/>
      <c r="F16" s="180"/>
      <c r="G16" s="180"/>
      <c r="H16" s="180"/>
      <c r="I16" s="180"/>
      <c r="J16" s="180"/>
      <c r="K16" s="180"/>
    </row>
    <row r="17" spans="2:31" x14ac:dyDescent="0.3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ht="29" x14ac:dyDescent="0.35">
      <c r="B19" s="181" t="s">
        <v>97</v>
      </c>
      <c r="C19" s="182"/>
      <c r="D19" s="183"/>
      <c r="E19" s="184" t="s">
        <v>98</v>
      </c>
      <c r="F19" s="185"/>
      <c r="G19" s="47" t="s">
        <v>99</v>
      </c>
      <c r="H19" s="47" t="s">
        <v>100</v>
      </c>
      <c r="I19" s="11"/>
      <c r="J19" s="181" t="s">
        <v>101</v>
      </c>
      <c r="K19" s="182"/>
      <c r="L19" s="183"/>
      <c r="M19" s="11"/>
      <c r="N19" s="11"/>
      <c r="O19" s="11"/>
      <c r="P19" s="11"/>
      <c r="Q19" s="11"/>
      <c r="R19" s="11"/>
      <c r="S19" s="11"/>
      <c r="T19" s="11"/>
      <c r="U19" s="11"/>
      <c r="V19" s="11"/>
      <c r="W19" s="11"/>
      <c r="X19" s="11"/>
      <c r="Y19" s="11"/>
      <c r="Z19" s="11"/>
      <c r="AA19" s="11"/>
      <c r="AB19" s="11"/>
      <c r="AC19" s="11"/>
      <c r="AD19" s="11"/>
      <c r="AE19" s="11"/>
    </row>
    <row r="20" spans="2:31" x14ac:dyDescent="0.35">
      <c r="B20" s="48" t="s">
        <v>102</v>
      </c>
      <c r="C20" s="170"/>
      <c r="D20" s="171"/>
      <c r="E20" s="172"/>
      <c r="F20" s="173"/>
      <c r="G20" s="49">
        <f>IF(E20="Pequeña empresa",20%,IF(E20="Mediana empresa",10%,0))</f>
        <v>0</v>
      </c>
      <c r="H20" s="79"/>
      <c r="I20" s="11"/>
      <c r="J20" s="48" t="s">
        <v>105</v>
      </c>
      <c r="K20" s="170"/>
      <c r="L20" s="171"/>
      <c r="M20" s="11"/>
      <c r="N20" s="11"/>
      <c r="O20" s="11"/>
      <c r="P20" s="11"/>
      <c r="Q20" s="11"/>
      <c r="R20" s="11"/>
      <c r="S20" s="11"/>
      <c r="T20" s="11"/>
      <c r="U20" s="11"/>
      <c r="V20" s="11"/>
      <c r="W20" s="11"/>
      <c r="X20" s="11"/>
      <c r="Y20" s="11"/>
      <c r="Z20" s="11"/>
      <c r="AA20" s="11"/>
      <c r="AB20" s="11"/>
      <c r="AC20" s="11"/>
      <c r="AD20" s="11"/>
      <c r="AE20" s="11"/>
    </row>
    <row r="21" spans="2:31" x14ac:dyDescent="0.35">
      <c r="B21" s="48" t="s">
        <v>106</v>
      </c>
      <c r="C21" s="170"/>
      <c r="D21" s="171"/>
      <c r="E21" s="172"/>
      <c r="F21" s="173"/>
      <c r="G21" s="49">
        <f t="shared" ref="G21:G29" si="0">IF(E21="Pequeña empresa",20%,IF(E21="Mediana empresa",10%,0))</f>
        <v>0</v>
      </c>
      <c r="H21" s="79"/>
      <c r="I21" s="11"/>
      <c r="J21" s="48" t="s">
        <v>109</v>
      </c>
      <c r="K21" s="170"/>
      <c r="L21" s="171"/>
      <c r="M21" s="11"/>
      <c r="N21" s="11"/>
      <c r="O21" s="11"/>
      <c r="P21" s="11"/>
      <c r="Q21" s="11"/>
      <c r="R21" s="11"/>
      <c r="S21" s="11"/>
      <c r="T21" s="11"/>
      <c r="U21" s="11"/>
      <c r="V21" s="11"/>
      <c r="W21" s="11"/>
      <c r="X21" s="11"/>
      <c r="Y21" s="11"/>
      <c r="Z21" s="11"/>
      <c r="AA21" s="11"/>
      <c r="AB21" s="11"/>
      <c r="AC21" s="11"/>
      <c r="AD21" s="11"/>
      <c r="AE21" s="11"/>
    </row>
    <row r="22" spans="2:31" x14ac:dyDescent="0.35">
      <c r="B22" s="48" t="s">
        <v>110</v>
      </c>
      <c r="C22" s="170"/>
      <c r="D22" s="171"/>
      <c r="E22" s="172"/>
      <c r="F22" s="173"/>
      <c r="G22" s="49">
        <f t="shared" si="0"/>
        <v>0</v>
      </c>
      <c r="H22" s="79"/>
      <c r="I22" s="11"/>
      <c r="J22" s="48" t="s">
        <v>111</v>
      </c>
      <c r="K22" s="170"/>
      <c r="L22" s="171"/>
      <c r="M22" s="11"/>
      <c r="N22" s="11"/>
      <c r="O22" s="11"/>
      <c r="P22" s="11"/>
      <c r="Q22" s="11"/>
      <c r="R22" s="11"/>
      <c r="S22" s="11"/>
      <c r="T22" s="11"/>
      <c r="U22" s="11"/>
      <c r="V22" s="11"/>
      <c r="W22" s="11"/>
      <c r="X22" s="11"/>
      <c r="Y22" s="11"/>
      <c r="Z22" s="11"/>
      <c r="AA22" s="11"/>
      <c r="AB22" s="11"/>
      <c r="AC22" s="11"/>
      <c r="AD22" s="11"/>
      <c r="AE22" s="11"/>
    </row>
    <row r="23" spans="2:31" x14ac:dyDescent="0.35">
      <c r="B23" s="48" t="s">
        <v>112</v>
      </c>
      <c r="C23" s="170"/>
      <c r="D23" s="171"/>
      <c r="E23" s="172"/>
      <c r="F23" s="173"/>
      <c r="G23" s="49">
        <f t="shared" si="0"/>
        <v>0</v>
      </c>
      <c r="H23" s="79"/>
      <c r="I23" s="11"/>
      <c r="J23" s="48" t="s">
        <v>113</v>
      </c>
      <c r="K23" s="170"/>
      <c r="L23" s="171"/>
      <c r="M23" s="11"/>
      <c r="N23" s="11"/>
      <c r="O23" s="11"/>
      <c r="P23" s="11"/>
      <c r="Q23" s="11"/>
      <c r="R23" s="11"/>
      <c r="S23" s="11"/>
      <c r="T23" s="11"/>
      <c r="U23" s="11"/>
      <c r="V23" s="11"/>
      <c r="W23" s="11"/>
      <c r="X23" s="11"/>
      <c r="Y23" s="11"/>
      <c r="Z23" s="11"/>
      <c r="AA23" s="11"/>
      <c r="AB23" s="11"/>
      <c r="AC23" s="11"/>
      <c r="AD23" s="11"/>
      <c r="AE23" s="11"/>
    </row>
    <row r="24" spans="2:31" x14ac:dyDescent="0.35">
      <c r="B24" s="48" t="s">
        <v>114</v>
      </c>
      <c r="C24" s="170"/>
      <c r="D24" s="171"/>
      <c r="E24" s="172"/>
      <c r="F24" s="173"/>
      <c r="G24" s="49">
        <f t="shared" si="0"/>
        <v>0</v>
      </c>
      <c r="H24" s="79"/>
      <c r="I24" s="11"/>
      <c r="J24" s="48" t="s">
        <v>115</v>
      </c>
      <c r="K24" s="170"/>
      <c r="L24" s="171"/>
      <c r="M24" s="11"/>
      <c r="N24" s="11"/>
      <c r="O24" s="11"/>
      <c r="P24" s="11"/>
      <c r="Q24" s="11"/>
      <c r="R24" s="11"/>
      <c r="S24" s="11"/>
      <c r="T24" s="11"/>
      <c r="U24" s="11"/>
      <c r="V24" s="11"/>
      <c r="W24" s="11"/>
      <c r="X24" s="11"/>
      <c r="Y24" s="11"/>
      <c r="Z24" s="11"/>
      <c r="AA24" s="11"/>
      <c r="AB24" s="11"/>
      <c r="AC24" s="11"/>
      <c r="AD24" s="11"/>
      <c r="AE24" s="11"/>
    </row>
    <row r="25" spans="2:31" x14ac:dyDescent="0.35">
      <c r="B25" s="48" t="s">
        <v>116</v>
      </c>
      <c r="C25" s="170"/>
      <c r="D25" s="171"/>
      <c r="E25" s="172"/>
      <c r="F25" s="173"/>
      <c r="G25" s="49">
        <f t="shared" si="0"/>
        <v>0</v>
      </c>
      <c r="H25" s="79"/>
      <c r="I25" s="11"/>
      <c r="J25" s="11"/>
      <c r="K25" s="11"/>
      <c r="L25" s="11"/>
      <c r="M25" s="11"/>
      <c r="N25" s="11"/>
      <c r="O25" s="11"/>
      <c r="P25" s="11"/>
      <c r="Q25" s="11"/>
      <c r="R25" s="11"/>
      <c r="S25" s="11"/>
      <c r="T25" s="11"/>
      <c r="U25" s="11"/>
      <c r="V25" s="11"/>
      <c r="W25" s="11"/>
      <c r="X25" s="11"/>
      <c r="Y25" s="11"/>
      <c r="Z25" s="11"/>
      <c r="AA25" s="11"/>
      <c r="AB25" s="11"/>
      <c r="AC25" s="11"/>
      <c r="AD25" s="11"/>
      <c r="AE25" s="11"/>
    </row>
    <row r="26" spans="2:31" x14ac:dyDescent="0.35">
      <c r="B26" s="48" t="s">
        <v>117</v>
      </c>
      <c r="C26" s="170"/>
      <c r="D26" s="171"/>
      <c r="E26" s="172"/>
      <c r="F26" s="173"/>
      <c r="G26" s="49">
        <f t="shared" si="0"/>
        <v>0</v>
      </c>
      <c r="H26" s="79"/>
      <c r="I26" s="11"/>
      <c r="J26" s="11"/>
      <c r="K26" s="11"/>
      <c r="L26" s="11"/>
      <c r="M26" s="11"/>
      <c r="N26" s="11"/>
      <c r="O26" s="11"/>
      <c r="P26" s="11"/>
      <c r="Q26" s="11"/>
      <c r="R26" s="11"/>
      <c r="S26" s="11"/>
      <c r="T26" s="11"/>
      <c r="U26" s="11"/>
      <c r="V26" s="11"/>
      <c r="W26" s="11"/>
      <c r="X26" s="11"/>
      <c r="Y26" s="11"/>
      <c r="Z26" s="11"/>
      <c r="AA26" s="11"/>
      <c r="AB26" s="11"/>
      <c r="AC26" s="11"/>
      <c r="AD26" s="11"/>
      <c r="AE26" s="11"/>
    </row>
    <row r="27" spans="2:31" x14ac:dyDescent="0.35">
      <c r="B27" s="48" t="s">
        <v>118</v>
      </c>
      <c r="C27" s="170"/>
      <c r="D27" s="171"/>
      <c r="E27" s="172"/>
      <c r="F27" s="173"/>
      <c r="G27" s="49">
        <f t="shared" si="0"/>
        <v>0</v>
      </c>
      <c r="H27" s="79"/>
      <c r="I27" s="11"/>
      <c r="J27" s="11"/>
      <c r="K27" s="11"/>
      <c r="L27" s="11"/>
      <c r="M27" s="11"/>
      <c r="N27" s="11"/>
      <c r="O27" s="11"/>
      <c r="P27" s="11"/>
      <c r="Q27" s="11"/>
      <c r="R27" s="11"/>
      <c r="S27" s="11"/>
      <c r="T27" s="11"/>
      <c r="U27" s="11"/>
      <c r="V27" s="11"/>
      <c r="W27" s="11"/>
      <c r="X27" s="11"/>
      <c r="Y27" s="11"/>
      <c r="Z27" s="11"/>
      <c r="AA27" s="11"/>
      <c r="AB27" s="11"/>
      <c r="AC27" s="11"/>
      <c r="AD27" s="11"/>
      <c r="AE27" s="11"/>
    </row>
    <row r="28" spans="2:31" x14ac:dyDescent="0.35">
      <c r="B28" s="48" t="s">
        <v>119</v>
      </c>
      <c r="C28" s="170"/>
      <c r="D28" s="171"/>
      <c r="E28" s="172"/>
      <c r="F28" s="173"/>
      <c r="G28" s="49">
        <f t="shared" si="0"/>
        <v>0</v>
      </c>
      <c r="H28" s="79"/>
      <c r="I28" s="11"/>
      <c r="J28" s="11"/>
      <c r="K28" s="11"/>
      <c r="L28" s="11"/>
      <c r="M28" s="11"/>
      <c r="N28" s="11"/>
      <c r="O28" s="11"/>
      <c r="P28" s="11"/>
      <c r="Q28" s="11"/>
      <c r="R28" s="11"/>
      <c r="S28" s="11"/>
      <c r="T28" s="11"/>
      <c r="U28" s="11"/>
      <c r="V28" s="11"/>
      <c r="W28" s="11"/>
      <c r="X28" s="11"/>
      <c r="Y28" s="11"/>
      <c r="Z28" s="11"/>
      <c r="AA28" s="11"/>
      <c r="AB28" s="11"/>
      <c r="AC28" s="11"/>
      <c r="AD28" s="11"/>
      <c r="AE28" s="11"/>
    </row>
    <row r="29" spans="2:31" x14ac:dyDescent="0.35">
      <c r="B29" s="48" t="s">
        <v>120</v>
      </c>
      <c r="C29" s="170"/>
      <c r="D29" s="171"/>
      <c r="E29" s="172"/>
      <c r="F29" s="173"/>
      <c r="G29" s="49">
        <f t="shared" si="0"/>
        <v>0</v>
      </c>
      <c r="H29" s="79"/>
      <c r="I29" s="11"/>
      <c r="J29" s="11"/>
      <c r="K29" s="11"/>
      <c r="L29" s="11"/>
      <c r="M29" s="11"/>
      <c r="N29" s="11"/>
      <c r="O29" s="11"/>
      <c r="P29" s="11"/>
      <c r="Q29" s="11"/>
      <c r="R29" s="11"/>
      <c r="S29" s="11"/>
      <c r="T29" s="11"/>
      <c r="U29" s="11"/>
      <c r="V29" s="11"/>
      <c r="W29" s="11"/>
      <c r="X29" s="11"/>
      <c r="Y29" s="11"/>
      <c r="Z29" s="11"/>
      <c r="AA29" s="11"/>
      <c r="AB29" s="11"/>
      <c r="AC29" s="11"/>
      <c r="AD29" s="11"/>
      <c r="AE29" s="11"/>
    </row>
    <row r="30" spans="2:31" x14ac:dyDescent="0.35">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3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3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2:31" ht="28.5" customHeight="1" x14ac:dyDescent="0.35">
      <c r="B33" s="54"/>
      <c r="C33" s="54"/>
      <c r="D33" s="54"/>
      <c r="E33" s="54"/>
      <c r="F33" s="54"/>
      <c r="G33" s="54"/>
      <c r="H33" s="54"/>
      <c r="I33" s="155" t="s">
        <v>121</v>
      </c>
      <c r="J33" s="155"/>
      <c r="K33" s="155"/>
      <c r="L33" s="155"/>
      <c r="M33" s="156" t="s">
        <v>122</v>
      </c>
      <c r="N33" s="157"/>
      <c r="O33" s="157"/>
      <c r="P33" s="158"/>
      <c r="R33" s="11"/>
      <c r="S33" s="11"/>
      <c r="T33" s="156" t="s">
        <v>123</v>
      </c>
      <c r="U33" s="157"/>
      <c r="V33" s="158"/>
      <c r="AD33" s="11"/>
      <c r="AE33" s="11"/>
    </row>
    <row r="34" spans="2:31" ht="57.65" customHeight="1" x14ac:dyDescent="0.35">
      <c r="B34" s="53" t="s">
        <v>88</v>
      </c>
      <c r="C34" s="53" t="s">
        <v>124</v>
      </c>
      <c r="D34" s="53" t="s">
        <v>89</v>
      </c>
      <c r="E34" s="53" t="s">
        <v>125</v>
      </c>
      <c r="F34" s="53" t="s">
        <v>126</v>
      </c>
      <c r="G34" s="53" t="s">
        <v>99</v>
      </c>
      <c r="H34" s="53" t="s">
        <v>127</v>
      </c>
      <c r="I34" s="53" t="s">
        <v>128</v>
      </c>
      <c r="J34" s="57" t="s">
        <v>129</v>
      </c>
      <c r="K34" s="76" t="s">
        <v>130</v>
      </c>
      <c r="L34" s="47" t="s">
        <v>131</v>
      </c>
      <c r="M34" s="57" t="s">
        <v>128</v>
      </c>
      <c r="N34" s="57" t="s">
        <v>129</v>
      </c>
      <c r="O34" s="76" t="s">
        <v>130</v>
      </c>
      <c r="P34" s="47" t="s">
        <v>131</v>
      </c>
      <c r="Q34" s="47" t="s">
        <v>132</v>
      </c>
      <c r="R34" s="47" t="s">
        <v>133</v>
      </c>
      <c r="S34" s="47" t="s">
        <v>131</v>
      </c>
      <c r="T34" s="57" t="s">
        <v>128</v>
      </c>
      <c r="U34" s="58" t="s">
        <v>129</v>
      </c>
      <c r="V34" s="47" t="s">
        <v>131</v>
      </c>
      <c r="AD34" s="11"/>
      <c r="AE34" s="11"/>
    </row>
    <row r="35" spans="2:31" x14ac:dyDescent="0.35">
      <c r="B35" s="79"/>
      <c r="C35" s="80"/>
      <c r="D35" s="80"/>
      <c r="E35" s="50">
        <f>IFERROR(INDEX('3. Paquetes y Tareas'!$F$16:$F$30,MATCH(#REF!,'3. Paquetes y Tareas'!$E$16:$E$30,0)),0)</f>
        <v>0</v>
      </c>
      <c r="F35" s="72"/>
      <c r="G35" s="51" t="str">
        <f>IFERROR(INDEX('4. Presupuesto Total '!$G$20:$G$29,MATCH(F35,'4. Presupuesto Total '!$B$20:$B$29,0)),"")</f>
        <v/>
      </c>
      <c r="H35" s="52"/>
      <c r="I35" s="55"/>
      <c r="J35" s="75"/>
      <c r="K35" s="74"/>
      <c r="L35" s="73">
        <f t="shared" ref="L35:L49" si="1">IFERROR(K35*$G35,0)</f>
        <v>0</v>
      </c>
      <c r="M35" s="56"/>
      <c r="N35" s="75"/>
      <c r="O35" s="74"/>
      <c r="P35" s="73">
        <f t="shared" ref="P35:P49" si="2">IFERROR(O35*$G35,0)</f>
        <v>0</v>
      </c>
      <c r="Q35" s="73">
        <f t="shared" ref="Q35:Q49" si="3">+J35+N35</f>
        <v>0</v>
      </c>
      <c r="R35" s="73">
        <f t="shared" ref="R35:R49" si="4">+K35+O35</f>
        <v>0</v>
      </c>
      <c r="S35" s="73">
        <f t="shared" ref="S35:S49" si="5">IFERROR(R35*G35,0)</f>
        <v>0</v>
      </c>
      <c r="T35" s="56"/>
      <c r="U35" s="56"/>
      <c r="V35" s="73">
        <f t="shared" ref="V35:V49" si="6">IFERROR(U35*$G35,0)</f>
        <v>0</v>
      </c>
      <c r="AD35" s="11"/>
      <c r="AE35" s="11"/>
    </row>
    <row r="36" spans="2:31" x14ac:dyDescent="0.35">
      <c r="B36" s="79"/>
      <c r="C36" s="80"/>
      <c r="D36" s="80"/>
      <c r="E36" s="50">
        <f>IFERROR(INDEX('3. Paquetes y Tareas'!$F$16:$F$30,MATCH(#REF!,'3. Paquetes y Tareas'!$E$16:$E$30,0)),0)</f>
        <v>0</v>
      </c>
      <c r="F36" s="72"/>
      <c r="G36" s="51" t="str">
        <f>IFERROR(INDEX('4. Presupuesto Total '!$G$20:$G$29,MATCH(F36,'4. Presupuesto Total '!$B$20:$B$29,0)),"")</f>
        <v/>
      </c>
      <c r="H36" s="52"/>
      <c r="I36" s="55"/>
      <c r="J36" s="75"/>
      <c r="K36" s="74"/>
      <c r="L36" s="73">
        <f t="shared" si="1"/>
        <v>0</v>
      </c>
      <c r="M36" s="56"/>
      <c r="N36" s="75"/>
      <c r="O36" s="74"/>
      <c r="P36" s="73">
        <f t="shared" si="2"/>
        <v>0</v>
      </c>
      <c r="Q36" s="73">
        <f t="shared" si="3"/>
        <v>0</v>
      </c>
      <c r="R36" s="73">
        <f t="shared" si="4"/>
        <v>0</v>
      </c>
      <c r="S36" s="73">
        <f t="shared" si="5"/>
        <v>0</v>
      </c>
      <c r="T36" s="56"/>
      <c r="U36" s="56"/>
      <c r="V36" s="73">
        <f t="shared" si="6"/>
        <v>0</v>
      </c>
      <c r="AD36" s="11"/>
      <c r="AE36" s="11"/>
    </row>
    <row r="37" spans="2:31" x14ac:dyDescent="0.35">
      <c r="B37" s="79"/>
      <c r="C37" s="80"/>
      <c r="D37" s="80"/>
      <c r="E37" s="50">
        <f>IFERROR(INDEX('3. Paquetes y Tareas'!$F$16:$F$30,MATCH(#REF!,'3. Paquetes y Tareas'!$E$16:$E$30,0)),0)</f>
        <v>0</v>
      </c>
      <c r="F37" s="72"/>
      <c r="G37" s="51" t="str">
        <f>IFERROR(INDEX('4. Presupuesto Total '!$G$20:$G$29,MATCH(F37,'4. Presupuesto Total '!$B$20:$B$29,0)),"")</f>
        <v/>
      </c>
      <c r="H37" s="52"/>
      <c r="I37" s="55"/>
      <c r="J37" s="75"/>
      <c r="K37" s="74"/>
      <c r="L37" s="73">
        <f t="shared" si="1"/>
        <v>0</v>
      </c>
      <c r="M37" s="56"/>
      <c r="N37" s="75"/>
      <c r="O37" s="74"/>
      <c r="P37" s="73">
        <f t="shared" si="2"/>
        <v>0</v>
      </c>
      <c r="Q37" s="73">
        <f t="shared" si="3"/>
        <v>0</v>
      </c>
      <c r="R37" s="73">
        <f t="shared" si="4"/>
        <v>0</v>
      </c>
      <c r="S37" s="73">
        <f t="shared" si="5"/>
        <v>0</v>
      </c>
      <c r="T37" s="56"/>
      <c r="U37" s="56"/>
      <c r="V37" s="73">
        <f t="shared" si="6"/>
        <v>0</v>
      </c>
      <c r="AD37" s="11"/>
      <c r="AE37" s="11"/>
    </row>
    <row r="38" spans="2:31" x14ac:dyDescent="0.35">
      <c r="B38" s="79"/>
      <c r="C38" s="80"/>
      <c r="D38" s="80"/>
      <c r="E38" s="50">
        <f>IFERROR(INDEX('3. Paquetes y Tareas'!$F$16:$F$30,MATCH(#REF!,'3. Paquetes y Tareas'!$E$16:$E$30,0)),0)</f>
        <v>0</v>
      </c>
      <c r="F38" s="72"/>
      <c r="G38" s="51" t="str">
        <f>IFERROR(INDEX('4. Presupuesto Total '!$G$20:$G$29,MATCH(F38,'4. Presupuesto Total '!$B$20:$B$29,0)),"")</f>
        <v/>
      </c>
      <c r="H38" s="52" t="s">
        <v>135</v>
      </c>
      <c r="I38" s="55"/>
      <c r="J38" s="75"/>
      <c r="K38" s="74"/>
      <c r="L38" s="73">
        <f t="shared" si="1"/>
        <v>0</v>
      </c>
      <c r="M38" s="56"/>
      <c r="N38" s="75"/>
      <c r="O38" s="74"/>
      <c r="P38" s="73">
        <f t="shared" si="2"/>
        <v>0</v>
      </c>
      <c r="Q38" s="73">
        <f t="shared" si="3"/>
        <v>0</v>
      </c>
      <c r="R38" s="73">
        <f t="shared" si="4"/>
        <v>0</v>
      </c>
      <c r="S38" s="73">
        <f t="shared" si="5"/>
        <v>0</v>
      </c>
      <c r="T38" s="56"/>
      <c r="U38" s="56"/>
      <c r="V38" s="73">
        <f t="shared" si="6"/>
        <v>0</v>
      </c>
      <c r="AD38" s="11"/>
      <c r="AE38" s="11"/>
    </row>
    <row r="39" spans="2:31" x14ac:dyDescent="0.35">
      <c r="B39" s="79"/>
      <c r="C39" s="80"/>
      <c r="D39" s="80"/>
      <c r="E39" s="50">
        <f>IFERROR(INDEX('3. Paquetes y Tareas'!$F$16:$F$30,MATCH(#REF!,'3. Paquetes y Tareas'!$E$16:$E$30,0)),0)</f>
        <v>0</v>
      </c>
      <c r="F39" s="72"/>
      <c r="G39" s="51" t="str">
        <f>IFERROR(INDEX('4. Presupuesto Total '!$G$20:$G$29,MATCH(F39,'4. Presupuesto Total '!$B$20:$B$29,0)),"")</f>
        <v/>
      </c>
      <c r="H39" s="52"/>
      <c r="I39" s="55"/>
      <c r="J39" s="75"/>
      <c r="K39" s="74"/>
      <c r="L39" s="73">
        <f t="shared" si="1"/>
        <v>0</v>
      </c>
      <c r="M39" s="56"/>
      <c r="N39" s="75"/>
      <c r="O39" s="74"/>
      <c r="P39" s="73">
        <f t="shared" si="2"/>
        <v>0</v>
      </c>
      <c r="Q39" s="73">
        <f t="shared" si="3"/>
        <v>0</v>
      </c>
      <c r="R39" s="73">
        <f t="shared" si="4"/>
        <v>0</v>
      </c>
      <c r="S39" s="73">
        <f t="shared" si="5"/>
        <v>0</v>
      </c>
      <c r="T39" s="56"/>
      <c r="U39" s="56"/>
      <c r="V39" s="73">
        <f t="shared" si="6"/>
        <v>0</v>
      </c>
      <c r="AD39" s="11"/>
      <c r="AE39" s="11"/>
    </row>
    <row r="40" spans="2:31" x14ac:dyDescent="0.35">
      <c r="B40" s="79"/>
      <c r="C40" s="80"/>
      <c r="D40" s="80"/>
      <c r="E40" s="50">
        <f>IFERROR(INDEX('3. Paquetes y Tareas'!$F$16:$F$30,MATCH(#REF!,'3. Paquetes y Tareas'!$E$16:$E$30,0)),0)</f>
        <v>0</v>
      </c>
      <c r="F40" s="72"/>
      <c r="G40" s="51" t="str">
        <f>IFERROR(INDEX('4. Presupuesto Total '!$G$20:$G$29,MATCH(F40,'4. Presupuesto Total '!$B$20:$B$29,0)),"")</f>
        <v/>
      </c>
      <c r="H40" s="52"/>
      <c r="I40" s="55"/>
      <c r="J40" s="75"/>
      <c r="K40" s="74"/>
      <c r="L40" s="73">
        <f t="shared" si="1"/>
        <v>0</v>
      </c>
      <c r="M40" s="56"/>
      <c r="N40" s="75"/>
      <c r="O40" s="74"/>
      <c r="P40" s="73">
        <f t="shared" si="2"/>
        <v>0</v>
      </c>
      <c r="Q40" s="73">
        <f t="shared" si="3"/>
        <v>0</v>
      </c>
      <c r="R40" s="73">
        <f t="shared" si="4"/>
        <v>0</v>
      </c>
      <c r="S40" s="73">
        <f t="shared" si="5"/>
        <v>0</v>
      </c>
      <c r="T40" s="56"/>
      <c r="U40" s="56"/>
      <c r="V40" s="73">
        <f t="shared" si="6"/>
        <v>0</v>
      </c>
      <c r="AD40" s="11"/>
      <c r="AE40" s="11"/>
    </row>
    <row r="41" spans="2:31" x14ac:dyDescent="0.35">
      <c r="B41" s="79"/>
      <c r="C41" s="80"/>
      <c r="D41" s="80"/>
      <c r="E41" s="50">
        <f>IFERROR(INDEX('3. Paquetes y Tareas'!$F$16:$F$30,MATCH(#REF!,'3. Paquetes y Tareas'!$E$16:$E$30,0)),0)</f>
        <v>0</v>
      </c>
      <c r="F41" s="72"/>
      <c r="G41" s="51" t="str">
        <f>IFERROR(INDEX('4. Presupuesto Total '!$G$20:$G$29,MATCH(F41,'4. Presupuesto Total '!$B$20:$B$29,0)),"")</f>
        <v/>
      </c>
      <c r="H41" s="52"/>
      <c r="I41" s="55"/>
      <c r="J41" s="75"/>
      <c r="K41" s="74"/>
      <c r="L41" s="73">
        <f t="shared" si="1"/>
        <v>0</v>
      </c>
      <c r="M41" s="56"/>
      <c r="N41" s="75"/>
      <c r="O41" s="74"/>
      <c r="P41" s="73">
        <f t="shared" si="2"/>
        <v>0</v>
      </c>
      <c r="Q41" s="73">
        <f t="shared" si="3"/>
        <v>0</v>
      </c>
      <c r="R41" s="73">
        <f t="shared" si="4"/>
        <v>0</v>
      </c>
      <c r="S41" s="73">
        <f t="shared" si="5"/>
        <v>0</v>
      </c>
      <c r="T41" s="56"/>
      <c r="U41" s="56"/>
      <c r="V41" s="73">
        <f t="shared" si="6"/>
        <v>0</v>
      </c>
      <c r="AD41" s="11"/>
      <c r="AE41" s="11"/>
    </row>
    <row r="42" spans="2:31" x14ac:dyDescent="0.35">
      <c r="B42" s="79"/>
      <c r="C42" s="80"/>
      <c r="D42" s="80"/>
      <c r="E42" s="50">
        <f>IFERROR(INDEX('3. Paquetes y Tareas'!$F$16:$F$30,MATCH(#REF!,'3. Paquetes y Tareas'!$E$16:$E$30,0)),0)</f>
        <v>0</v>
      </c>
      <c r="F42" s="72"/>
      <c r="G42" s="51" t="str">
        <f>IFERROR(INDEX('4. Presupuesto Total '!$G$20:$G$29,MATCH(F42,'4. Presupuesto Total '!$B$20:$B$29,0)),"")</f>
        <v/>
      </c>
      <c r="H42" s="52"/>
      <c r="I42" s="55"/>
      <c r="J42" s="75"/>
      <c r="K42" s="74"/>
      <c r="L42" s="73">
        <f t="shared" si="1"/>
        <v>0</v>
      </c>
      <c r="M42" s="56"/>
      <c r="N42" s="75"/>
      <c r="O42" s="74"/>
      <c r="P42" s="73">
        <f t="shared" si="2"/>
        <v>0</v>
      </c>
      <c r="Q42" s="73">
        <f t="shared" si="3"/>
        <v>0</v>
      </c>
      <c r="R42" s="73">
        <f t="shared" si="4"/>
        <v>0</v>
      </c>
      <c r="S42" s="73">
        <f t="shared" si="5"/>
        <v>0</v>
      </c>
      <c r="T42" s="56"/>
      <c r="U42" s="56"/>
      <c r="V42" s="73">
        <f t="shared" si="6"/>
        <v>0</v>
      </c>
      <c r="AD42" s="11"/>
      <c r="AE42" s="11"/>
    </row>
    <row r="43" spans="2:31" x14ac:dyDescent="0.35">
      <c r="B43" s="79"/>
      <c r="C43" s="80"/>
      <c r="D43" s="80"/>
      <c r="E43" s="50">
        <f>IFERROR(INDEX('3. Paquetes y Tareas'!$F$16:$F$30,MATCH(#REF!,'3. Paquetes y Tareas'!$E$16:$E$30,0)),0)</f>
        <v>0</v>
      </c>
      <c r="F43" s="72"/>
      <c r="G43" s="51" t="str">
        <f>IFERROR(INDEX('4. Presupuesto Total '!$G$20:$G$29,MATCH(F43,'4. Presupuesto Total '!$B$20:$B$29,0)),"")</f>
        <v/>
      </c>
      <c r="H43" s="52"/>
      <c r="I43" s="55"/>
      <c r="J43" s="75"/>
      <c r="K43" s="74"/>
      <c r="L43" s="73">
        <f t="shared" si="1"/>
        <v>0</v>
      </c>
      <c r="M43" s="56"/>
      <c r="N43" s="75"/>
      <c r="O43" s="74"/>
      <c r="P43" s="73">
        <f t="shared" si="2"/>
        <v>0</v>
      </c>
      <c r="Q43" s="73">
        <f t="shared" si="3"/>
        <v>0</v>
      </c>
      <c r="R43" s="73">
        <f t="shared" si="4"/>
        <v>0</v>
      </c>
      <c r="S43" s="73">
        <f t="shared" si="5"/>
        <v>0</v>
      </c>
      <c r="T43" s="56"/>
      <c r="U43" s="56"/>
      <c r="V43" s="73">
        <f t="shared" si="6"/>
        <v>0</v>
      </c>
      <c r="AD43" s="11"/>
      <c r="AE43" s="11"/>
    </row>
    <row r="44" spans="2:31" x14ac:dyDescent="0.35">
      <c r="B44" s="79"/>
      <c r="C44" s="80"/>
      <c r="D44" s="80"/>
      <c r="E44" s="50">
        <f>IFERROR(INDEX('3. Paquetes y Tareas'!$F$16:$F$30,MATCH(#REF!,'3. Paquetes y Tareas'!$E$16:$E$30,0)),0)</f>
        <v>0</v>
      </c>
      <c r="F44" s="72"/>
      <c r="G44" s="51" t="str">
        <f>IFERROR(INDEX('4. Presupuesto Total '!$G$20:$G$29,MATCH(F44,'4. Presupuesto Total '!$B$20:$B$29,0)),"")</f>
        <v/>
      </c>
      <c r="H44" s="52"/>
      <c r="I44" s="55"/>
      <c r="J44" s="75"/>
      <c r="K44" s="74"/>
      <c r="L44" s="73">
        <f t="shared" si="1"/>
        <v>0</v>
      </c>
      <c r="M44" s="56"/>
      <c r="N44" s="75"/>
      <c r="O44" s="74"/>
      <c r="P44" s="73">
        <f t="shared" si="2"/>
        <v>0</v>
      </c>
      <c r="Q44" s="73">
        <f t="shared" si="3"/>
        <v>0</v>
      </c>
      <c r="R44" s="73">
        <f t="shared" si="4"/>
        <v>0</v>
      </c>
      <c r="S44" s="73">
        <f t="shared" si="5"/>
        <v>0</v>
      </c>
      <c r="T44" s="56"/>
      <c r="U44" s="56"/>
      <c r="V44" s="73">
        <f t="shared" si="6"/>
        <v>0</v>
      </c>
      <c r="AD44" s="11"/>
      <c r="AE44" s="11"/>
    </row>
    <row r="45" spans="2:31" x14ac:dyDescent="0.35">
      <c r="B45" s="79"/>
      <c r="C45" s="80"/>
      <c r="D45" s="80"/>
      <c r="E45" s="50">
        <f>IFERROR(INDEX('3. Paquetes y Tareas'!$F$16:$F$30,MATCH(#REF!,'3. Paquetes y Tareas'!$E$16:$E$30,0)),0)</f>
        <v>0</v>
      </c>
      <c r="F45" s="72"/>
      <c r="G45" s="51" t="str">
        <f>IFERROR(INDEX('4. Presupuesto Total '!$G$20:$G$29,MATCH(F45,'4. Presupuesto Total '!$B$20:$B$29,0)),"")</f>
        <v/>
      </c>
      <c r="H45" s="52"/>
      <c r="I45" s="55"/>
      <c r="J45" s="75"/>
      <c r="K45" s="74"/>
      <c r="L45" s="73">
        <f t="shared" si="1"/>
        <v>0</v>
      </c>
      <c r="M45" s="56"/>
      <c r="N45" s="75"/>
      <c r="O45" s="74"/>
      <c r="P45" s="73">
        <f t="shared" si="2"/>
        <v>0</v>
      </c>
      <c r="Q45" s="73">
        <f t="shared" si="3"/>
        <v>0</v>
      </c>
      <c r="R45" s="73">
        <f t="shared" si="4"/>
        <v>0</v>
      </c>
      <c r="S45" s="73">
        <f t="shared" si="5"/>
        <v>0</v>
      </c>
      <c r="T45" s="56"/>
      <c r="U45" s="56"/>
      <c r="V45" s="73">
        <f t="shared" si="6"/>
        <v>0</v>
      </c>
      <c r="AD45" s="11"/>
      <c r="AE45" s="11"/>
    </row>
    <row r="46" spans="2:31" x14ac:dyDescent="0.35">
      <c r="B46" s="79"/>
      <c r="C46" s="80"/>
      <c r="D46" s="80"/>
      <c r="E46" s="50">
        <f>IFERROR(INDEX('3. Paquetes y Tareas'!$F$16:$F$30,MATCH(#REF!,'3. Paquetes y Tareas'!$E$16:$E$30,0)),0)</f>
        <v>0</v>
      </c>
      <c r="F46" s="72"/>
      <c r="G46" s="51" t="str">
        <f>IFERROR(INDEX('4. Presupuesto Total '!$G$20:$G$29,MATCH(F46,'4. Presupuesto Total '!$B$20:$B$29,0)),"")</f>
        <v/>
      </c>
      <c r="H46" s="52"/>
      <c r="I46" s="55"/>
      <c r="J46" s="75"/>
      <c r="K46" s="74"/>
      <c r="L46" s="73">
        <f t="shared" si="1"/>
        <v>0</v>
      </c>
      <c r="M46" s="56"/>
      <c r="N46" s="75"/>
      <c r="O46" s="74"/>
      <c r="P46" s="73">
        <f t="shared" si="2"/>
        <v>0</v>
      </c>
      <c r="Q46" s="73">
        <f t="shared" si="3"/>
        <v>0</v>
      </c>
      <c r="R46" s="73">
        <f t="shared" si="4"/>
        <v>0</v>
      </c>
      <c r="S46" s="73">
        <f t="shared" si="5"/>
        <v>0</v>
      </c>
      <c r="T46" s="56"/>
      <c r="U46" s="56"/>
      <c r="V46" s="73">
        <f t="shared" si="6"/>
        <v>0</v>
      </c>
      <c r="AD46" s="11"/>
      <c r="AE46" s="11"/>
    </row>
    <row r="47" spans="2:31" x14ac:dyDescent="0.35">
      <c r="B47" s="79"/>
      <c r="C47" s="80"/>
      <c r="D47" s="80"/>
      <c r="E47" s="50">
        <f>IFERROR(INDEX('3. Paquetes y Tareas'!$F$16:$F$30,MATCH(#REF!,'3. Paquetes y Tareas'!$E$16:$E$30,0)),0)</f>
        <v>0</v>
      </c>
      <c r="F47" s="72"/>
      <c r="G47" s="51" t="str">
        <f>IFERROR(INDEX('4. Presupuesto Total '!$G$20:$G$29,MATCH(F47,'4. Presupuesto Total '!$B$20:$B$29,0)),"")</f>
        <v/>
      </c>
      <c r="H47" s="52"/>
      <c r="I47" s="55"/>
      <c r="J47" s="75"/>
      <c r="K47" s="74"/>
      <c r="L47" s="73">
        <f t="shared" si="1"/>
        <v>0</v>
      </c>
      <c r="M47" s="56"/>
      <c r="N47" s="75"/>
      <c r="O47" s="74"/>
      <c r="P47" s="73">
        <f t="shared" si="2"/>
        <v>0</v>
      </c>
      <c r="Q47" s="73">
        <f t="shared" si="3"/>
        <v>0</v>
      </c>
      <c r="R47" s="73">
        <f t="shared" si="4"/>
        <v>0</v>
      </c>
      <c r="S47" s="73">
        <f t="shared" si="5"/>
        <v>0</v>
      </c>
      <c r="T47" s="56"/>
      <c r="U47" s="56"/>
      <c r="V47" s="73">
        <f t="shared" si="6"/>
        <v>0</v>
      </c>
      <c r="AD47" s="11"/>
      <c r="AE47" s="11"/>
    </row>
    <row r="48" spans="2:31" x14ac:dyDescent="0.35">
      <c r="B48" s="79"/>
      <c r="C48" s="80"/>
      <c r="D48" s="80"/>
      <c r="E48" s="50">
        <f>IFERROR(INDEX('3. Paquetes y Tareas'!$F$16:$F$30,MATCH(#REF!,'3. Paquetes y Tareas'!$E$16:$E$30,0)),0)</f>
        <v>0</v>
      </c>
      <c r="F48" s="72"/>
      <c r="G48" s="51" t="str">
        <f>IFERROR(INDEX('4. Presupuesto Total '!$G$20:$G$29,MATCH(F48,'4. Presupuesto Total '!$B$20:$B$29,0)),"")</f>
        <v/>
      </c>
      <c r="H48" s="52"/>
      <c r="I48" s="55"/>
      <c r="J48" s="75"/>
      <c r="K48" s="74"/>
      <c r="L48" s="73">
        <f t="shared" si="1"/>
        <v>0</v>
      </c>
      <c r="M48" s="56"/>
      <c r="N48" s="75"/>
      <c r="O48" s="74"/>
      <c r="P48" s="73">
        <f t="shared" si="2"/>
        <v>0</v>
      </c>
      <c r="Q48" s="73">
        <f t="shared" si="3"/>
        <v>0</v>
      </c>
      <c r="R48" s="73">
        <f t="shared" si="4"/>
        <v>0</v>
      </c>
      <c r="S48" s="73">
        <f t="shared" si="5"/>
        <v>0</v>
      </c>
      <c r="T48" s="56"/>
      <c r="U48" s="56"/>
      <c r="V48" s="73">
        <f t="shared" si="6"/>
        <v>0</v>
      </c>
      <c r="AD48" s="11"/>
      <c r="AE48" s="11"/>
    </row>
    <row r="49" spans="2:33" x14ac:dyDescent="0.35">
      <c r="B49" s="79"/>
      <c r="C49" s="80"/>
      <c r="D49" s="80"/>
      <c r="E49" s="50">
        <f>IFERROR(INDEX('3. Paquetes y Tareas'!$F$16:$F$30,MATCH(#REF!,'3. Paquetes y Tareas'!$E$16:$E$30,0)),0)</f>
        <v>0</v>
      </c>
      <c r="F49" s="72"/>
      <c r="G49" s="51" t="str">
        <f>IFERROR(INDEX('4. Presupuesto Total '!$G$20:$G$29,MATCH(F49,'4. Presupuesto Total '!$B$20:$B$29,0)),"")</f>
        <v/>
      </c>
      <c r="H49" s="52"/>
      <c r="I49" s="55"/>
      <c r="J49" s="75"/>
      <c r="K49" s="74"/>
      <c r="L49" s="73">
        <f t="shared" si="1"/>
        <v>0</v>
      </c>
      <c r="M49" s="56"/>
      <c r="N49" s="75"/>
      <c r="O49" s="74"/>
      <c r="P49" s="73">
        <f t="shared" si="2"/>
        <v>0</v>
      </c>
      <c r="Q49" s="73">
        <f t="shared" si="3"/>
        <v>0</v>
      </c>
      <c r="R49" s="73">
        <f t="shared" si="4"/>
        <v>0</v>
      </c>
      <c r="S49" s="73">
        <f t="shared" si="5"/>
        <v>0</v>
      </c>
      <c r="T49" s="56"/>
      <c r="U49" s="56"/>
      <c r="V49" s="73">
        <f t="shared" si="6"/>
        <v>0</v>
      </c>
      <c r="AD49" s="11"/>
      <c r="AE49" s="11"/>
    </row>
    <row r="50" spans="2:33" x14ac:dyDescent="0.35">
      <c r="W50" s="11"/>
      <c r="X50" s="11"/>
      <c r="Y50" s="11"/>
      <c r="Z50" s="11"/>
      <c r="AA50" s="11"/>
      <c r="AB50" s="11"/>
      <c r="AC50" s="11"/>
      <c r="AD50" s="11"/>
      <c r="AE50" s="11"/>
    </row>
    <row r="51" spans="2:33" x14ac:dyDescent="0.35">
      <c r="W51" s="11"/>
      <c r="X51" s="11"/>
      <c r="Y51" s="11"/>
      <c r="Z51" s="11"/>
      <c r="AA51" s="11"/>
      <c r="AB51" s="11"/>
      <c r="AC51" s="11"/>
      <c r="AD51" s="11"/>
      <c r="AE51" s="11"/>
    </row>
    <row r="52" spans="2:33" x14ac:dyDescent="0.35">
      <c r="W52" s="11"/>
      <c r="X52" s="11"/>
      <c r="Y52" s="11"/>
      <c r="Z52" s="11"/>
      <c r="AA52" s="11"/>
      <c r="AB52" s="11"/>
      <c r="AC52" s="11"/>
      <c r="AD52" s="11"/>
      <c r="AE52" s="11"/>
    </row>
    <row r="53" spans="2:33" x14ac:dyDescent="0.35">
      <c r="Y53" s="11"/>
      <c r="Z53" s="11"/>
      <c r="AA53" s="11"/>
      <c r="AB53" s="11"/>
      <c r="AC53" s="11"/>
      <c r="AD53" s="11"/>
      <c r="AE53" s="11"/>
    </row>
    <row r="54" spans="2:33" ht="24" customHeight="1" thickBot="1" x14ac:dyDescent="0.4">
      <c r="B54" s="136" t="s">
        <v>137</v>
      </c>
      <c r="C54" s="136"/>
      <c r="D54" s="136"/>
      <c r="E54" s="136"/>
      <c r="F54" s="136"/>
      <c r="G54" s="136"/>
      <c r="H54" s="136"/>
      <c r="I54" s="136"/>
      <c r="J54" s="136"/>
      <c r="K54" s="136"/>
      <c r="L54" s="136"/>
      <c r="M54" s="136"/>
      <c r="N54" s="11"/>
      <c r="O54" s="11"/>
      <c r="P54" s="11"/>
      <c r="Q54" s="11"/>
      <c r="R54" s="11"/>
      <c r="S54" s="11"/>
      <c r="T54" s="11"/>
      <c r="U54" s="11"/>
      <c r="V54" s="11"/>
      <c r="W54" s="11"/>
      <c r="X54" s="11"/>
      <c r="Y54" s="11"/>
      <c r="Z54" s="11"/>
      <c r="AA54" s="11"/>
      <c r="AB54" s="11"/>
      <c r="AC54" s="11"/>
      <c r="AD54" s="11"/>
      <c r="AE54" s="11"/>
    </row>
    <row r="55" spans="2:33" ht="15" thickTop="1" x14ac:dyDescent="0.35">
      <c r="AA55" s="11"/>
      <c r="AB55" s="11"/>
      <c r="AC55" s="11"/>
      <c r="AD55" s="11"/>
      <c r="AE55" s="11"/>
    </row>
    <row r="56" spans="2:33" x14ac:dyDescent="0.35">
      <c r="AA56" s="11"/>
      <c r="AB56" s="11"/>
      <c r="AC56" s="11"/>
      <c r="AD56" s="11"/>
      <c r="AE56" s="11"/>
    </row>
    <row r="57" spans="2:33" ht="43.5" customHeight="1" x14ac:dyDescent="0.35">
      <c r="B57" s="160" t="s">
        <v>138</v>
      </c>
      <c r="C57" s="161"/>
      <c r="D57" s="91" t="str">
        <f>IF(SUM($R$35:$R$49)&lt;2*SUM($U$35:$U$49),"Costes subcontratados superior al límite establecido","Sí")</f>
        <v>Sí</v>
      </c>
      <c r="E57" s="162" t="s">
        <v>139</v>
      </c>
      <c r="F57" s="186"/>
      <c r="G57" s="186"/>
      <c r="AA57" s="11"/>
      <c r="AB57" s="11"/>
      <c r="AC57" s="11"/>
      <c r="AD57" s="11"/>
      <c r="AE57" s="11"/>
    </row>
    <row r="60" spans="2:33" ht="24" customHeight="1" thickBot="1" x14ac:dyDescent="0.4">
      <c r="B60" s="136" t="s">
        <v>140</v>
      </c>
      <c r="C60" s="136"/>
      <c r="D60" s="136"/>
      <c r="E60" s="136"/>
      <c r="F60" s="136"/>
      <c r="G60" s="136"/>
      <c r="H60" s="136"/>
      <c r="I60" s="136"/>
      <c r="J60" s="136"/>
      <c r="K60" s="136"/>
      <c r="L60" s="136"/>
      <c r="M60" s="136"/>
      <c r="N60" s="11"/>
      <c r="O60" s="11"/>
      <c r="P60" s="11"/>
      <c r="Q60" s="11"/>
      <c r="R60" s="11"/>
      <c r="S60" s="11"/>
      <c r="T60" s="11"/>
      <c r="U60" s="11"/>
      <c r="V60" s="11"/>
      <c r="W60" s="11"/>
      <c r="X60" s="11"/>
      <c r="Y60" s="11"/>
      <c r="Z60" s="11"/>
      <c r="AA60" s="11"/>
      <c r="AB60" s="11"/>
      <c r="AC60" s="11"/>
      <c r="AD60" s="11"/>
      <c r="AE60" s="11"/>
    </row>
    <row r="61" spans="2:33" ht="15" thickTop="1" x14ac:dyDescent="0.3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2:33" x14ac:dyDescent="0.3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2:33" x14ac:dyDescent="0.3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2:33" ht="18.649999999999999" customHeight="1" x14ac:dyDescent="0.35">
      <c r="B64" s="164"/>
      <c r="C64" s="164"/>
      <c r="D64" s="155" t="s">
        <v>94</v>
      </c>
      <c r="E64" s="155"/>
      <c r="F64" s="155"/>
      <c r="G64" s="155" t="s">
        <v>134</v>
      </c>
      <c r="H64" s="155"/>
      <c r="I64" s="155"/>
      <c r="J64" s="156" t="s">
        <v>141</v>
      </c>
      <c r="K64" s="157"/>
      <c r="L64" s="158"/>
      <c r="M64" s="156" t="s">
        <v>142</v>
      </c>
      <c r="N64" s="157"/>
      <c r="O64" s="158"/>
      <c r="P64" s="156" t="s">
        <v>143</v>
      </c>
      <c r="Q64" s="157"/>
      <c r="R64" s="158"/>
      <c r="S64" s="156" t="s">
        <v>144</v>
      </c>
      <c r="T64" s="157"/>
      <c r="U64" s="158"/>
      <c r="V64" s="155" t="s">
        <v>136</v>
      </c>
      <c r="W64" s="155"/>
      <c r="X64" s="155"/>
      <c r="Y64" s="155" t="s">
        <v>145</v>
      </c>
      <c r="Z64" s="155"/>
      <c r="AA64" s="155"/>
      <c r="AB64" s="155" t="s">
        <v>146</v>
      </c>
      <c r="AC64" s="155"/>
      <c r="AD64" s="155"/>
      <c r="AE64" s="155" t="s">
        <v>147</v>
      </c>
      <c r="AF64" s="155"/>
      <c r="AG64" s="155"/>
    </row>
    <row r="65" spans="2:33" ht="62.5" customHeight="1" x14ac:dyDescent="0.35">
      <c r="B65" s="163" t="s">
        <v>148</v>
      </c>
      <c r="C65" s="163"/>
      <c r="D65" s="117" t="s">
        <v>129</v>
      </c>
      <c r="E65" s="117" t="s">
        <v>149</v>
      </c>
      <c r="F65" s="117" t="s">
        <v>190</v>
      </c>
      <c r="G65" s="117" t="s">
        <v>129</v>
      </c>
      <c r="H65" s="117" t="s">
        <v>149</v>
      </c>
      <c r="I65" s="117" t="s">
        <v>190</v>
      </c>
      <c r="J65" s="117" t="s">
        <v>129</v>
      </c>
      <c r="K65" s="117" t="s">
        <v>149</v>
      </c>
      <c r="L65" s="117" t="s">
        <v>190</v>
      </c>
      <c r="M65" s="117" t="s">
        <v>129</v>
      </c>
      <c r="N65" s="117" t="s">
        <v>149</v>
      </c>
      <c r="O65" s="117" t="s">
        <v>190</v>
      </c>
      <c r="P65" s="117" t="s">
        <v>129</v>
      </c>
      <c r="Q65" s="117" t="s">
        <v>149</v>
      </c>
      <c r="R65" s="117" t="s">
        <v>190</v>
      </c>
      <c r="S65" s="117" t="s">
        <v>129</v>
      </c>
      <c r="T65" s="117" t="s">
        <v>149</v>
      </c>
      <c r="U65" s="117" t="s">
        <v>190</v>
      </c>
      <c r="V65" s="117" t="s">
        <v>129</v>
      </c>
      <c r="W65" s="117" t="s">
        <v>149</v>
      </c>
      <c r="X65" s="117" t="s">
        <v>190</v>
      </c>
      <c r="Y65" s="117" t="s">
        <v>129</v>
      </c>
      <c r="Z65" s="117" t="s">
        <v>149</v>
      </c>
      <c r="AA65" s="117" t="s">
        <v>190</v>
      </c>
      <c r="AB65" s="117" t="s">
        <v>129</v>
      </c>
      <c r="AC65" s="117" t="s">
        <v>149</v>
      </c>
      <c r="AD65" s="117" t="s">
        <v>190</v>
      </c>
      <c r="AE65" s="117" t="s">
        <v>129</v>
      </c>
      <c r="AF65" s="117" t="s">
        <v>149</v>
      </c>
      <c r="AG65" s="117" t="s">
        <v>190</v>
      </c>
    </row>
    <row r="66" spans="2:33" ht="31.5" customHeight="1" x14ac:dyDescent="0.35">
      <c r="B66" s="154" t="s">
        <v>121</v>
      </c>
      <c r="C66" s="154"/>
      <c r="D66" s="81">
        <f>SUMIF($B$35:$B$49,D$64,$J$35:$J$49)</f>
        <v>0</v>
      </c>
      <c r="E66" s="81">
        <f>SUMIF($B$35:$B$49,D$64,$K$35:$K$49)</f>
        <v>0</v>
      </c>
      <c r="F66" s="81">
        <f>SUMIF($B$35:$B$49,D$64,$L$35:$L$49)</f>
        <v>0</v>
      </c>
      <c r="G66" s="81">
        <f t="shared" ref="G66" si="7">SUMIF($B$35:$B$49,G$64,$J$35:$J$49)</f>
        <v>0</v>
      </c>
      <c r="H66" s="81">
        <f t="shared" ref="H66" si="8">SUMIF($B$35:$B$49,G$64,$K$35:$K$49)</f>
        <v>0</v>
      </c>
      <c r="I66" s="81">
        <f t="shared" ref="I66" si="9">SUMIF($B$35:$B$49,G$64,$L$35:$L$49)</f>
        <v>0</v>
      </c>
      <c r="J66" s="81">
        <f t="shared" ref="J66" si="10">SUMIF($B$35:$B$49,J$64,$J$35:$J$49)</f>
        <v>0</v>
      </c>
      <c r="K66" s="81">
        <f t="shared" ref="K66" si="11">SUMIF($B$35:$B$49,J$64,$K$35:$K$49)</f>
        <v>0</v>
      </c>
      <c r="L66" s="81">
        <f t="shared" ref="L66" si="12">SUMIF($B$35:$B$49,J$64,$L$35:$L$49)</f>
        <v>0</v>
      </c>
      <c r="M66" s="81">
        <f t="shared" ref="M66" si="13">SUMIF($B$35:$B$49,M$64,$J$35:$J$49)</f>
        <v>0</v>
      </c>
      <c r="N66" s="81">
        <f t="shared" ref="N66" si="14">SUMIF($B$35:$B$49,M$64,$K$35:$K$49)</f>
        <v>0</v>
      </c>
      <c r="O66" s="81">
        <f t="shared" ref="O66" si="15">SUMIF($B$35:$B$49,M$64,$L$35:$L$49)</f>
        <v>0</v>
      </c>
      <c r="P66" s="81">
        <f t="shared" ref="P66" si="16">SUMIF($B$35:$B$49,P$64,$J$35:$J$49)</f>
        <v>0</v>
      </c>
      <c r="Q66" s="81">
        <f t="shared" ref="Q66" si="17">SUMIF($B$35:$B$49,P$64,$K$35:$K$49)</f>
        <v>0</v>
      </c>
      <c r="R66" s="81">
        <f t="shared" ref="R66" si="18">SUMIF($B$35:$B$49,P$64,$L$35:$L$49)</f>
        <v>0</v>
      </c>
      <c r="S66" s="81">
        <f t="shared" ref="S66" si="19">SUMIF($B$35:$B$49,S$64,$J$35:$J$49)</f>
        <v>0</v>
      </c>
      <c r="T66" s="81">
        <f t="shared" ref="T66" si="20">SUMIF($B$35:$B$49,S$64,$K$35:$K$49)</f>
        <v>0</v>
      </c>
      <c r="U66" s="81">
        <f t="shared" ref="U66" si="21">SUMIF($B$35:$B$49,S$64,$L$35:$L$49)</f>
        <v>0</v>
      </c>
      <c r="V66" s="81">
        <f t="shared" ref="V66" si="22">SUMIF($B$35:$B$49,V$64,$J$35:$J$49)</f>
        <v>0</v>
      </c>
      <c r="W66" s="81">
        <f t="shared" ref="W66" si="23">SUMIF($B$35:$B$49,V$64,$K$35:$K$49)</f>
        <v>0</v>
      </c>
      <c r="X66" s="81">
        <f t="shared" ref="X66" si="24">SUMIF($B$35:$B$49,V$64,$L$35:$L$49)</f>
        <v>0</v>
      </c>
      <c r="Y66" s="81">
        <f t="shared" ref="Y66" si="25">SUMIF($B$35:$B$49,Y$64,$J$35:$J$49)</f>
        <v>0</v>
      </c>
      <c r="Z66" s="81">
        <f t="shared" ref="Z66" si="26">SUMIF($B$35:$B$49,Y$64,$K$35:$K$49)</f>
        <v>0</v>
      </c>
      <c r="AA66" s="81">
        <f t="shared" ref="AA66" si="27">SUMIF($B$35:$B$49,Y$64,$L$35:$L$49)</f>
        <v>0</v>
      </c>
      <c r="AB66" s="81">
        <f t="shared" ref="AB66" si="28">SUMIF($B$35:$B$49,AB$64,$J$35:$J$49)</f>
        <v>0</v>
      </c>
      <c r="AC66" s="81">
        <f t="shared" ref="AC66" si="29">SUMIF($B$35:$B$49,AB$64,$K$35:$K$49)</f>
        <v>0</v>
      </c>
      <c r="AD66" s="81">
        <f t="shared" ref="AD66" si="30">SUMIF($B$35:$B$49,AB$64,$L$35:$L$49)</f>
        <v>0</v>
      </c>
      <c r="AE66" s="81">
        <f t="shared" ref="AE66" si="31">SUMIF($B$35:$B$49,AE$64,$J$35:$J$49)</f>
        <v>0</v>
      </c>
      <c r="AF66" s="81">
        <f t="shared" ref="AF66" si="32">SUMIF($B$35:$B$49,AE$64,$K$35:$K$49)</f>
        <v>0</v>
      </c>
      <c r="AG66" s="81">
        <f t="shared" ref="AG66" si="33">SUMIF($B$35:$B$49,AE$64,$L$35:$L$49)</f>
        <v>0</v>
      </c>
    </row>
    <row r="67" spans="2:33" ht="31.5" customHeight="1" x14ac:dyDescent="0.35">
      <c r="B67" s="154" t="s">
        <v>150</v>
      </c>
      <c r="C67" s="154"/>
      <c r="D67" s="81">
        <f>SUMIF($B$35:$B$49,D$64,$N$35:$N$49)</f>
        <v>0</v>
      </c>
      <c r="E67" s="81">
        <f>SUMIF($B$35:$B$49,D$64,$O$35:$O$49)</f>
        <v>0</v>
      </c>
      <c r="F67" s="81">
        <f>SUMIF($B$35:$B$49,D$64,$P$35:$P$49)</f>
        <v>0</v>
      </c>
      <c r="G67" s="81">
        <f t="shared" ref="G67" si="34">SUMIF($B$35:$B$49,G$64,$N$35:$N$49)</f>
        <v>0</v>
      </c>
      <c r="H67" s="81">
        <f>SUMIF($B$35:$B$49,G$64,$O$35:$O$49)</f>
        <v>0</v>
      </c>
      <c r="I67" s="81">
        <f t="shared" ref="I67" si="35">SUMIF($B$35:$B$49,G$64,$P$35:$P$49)</f>
        <v>0</v>
      </c>
      <c r="J67" s="81">
        <f t="shared" ref="J67" si="36">SUMIF($B$35:$B$49,J$64,$N$35:$N$49)</f>
        <v>0</v>
      </c>
      <c r="K67" s="81">
        <f t="shared" ref="K67" si="37">SUMIF($B$35:$B$49,J$64,$O$35:$O$49)</f>
        <v>0</v>
      </c>
      <c r="L67" s="81">
        <f t="shared" ref="L67" si="38">SUMIF($B$35:$B$49,J$64,$P$35:$P$49)</f>
        <v>0</v>
      </c>
      <c r="M67" s="81">
        <f t="shared" ref="M67" si="39">SUMIF($B$35:$B$49,M$64,$N$35:$N$49)</f>
        <v>0</v>
      </c>
      <c r="N67" s="81">
        <f t="shared" ref="N67" si="40">SUMIF($B$35:$B$49,M$64,$O$35:$O$49)</f>
        <v>0</v>
      </c>
      <c r="O67" s="81">
        <f t="shared" ref="O67" si="41">SUMIF($B$35:$B$49,M$64,$P$35:$P$49)</f>
        <v>0</v>
      </c>
      <c r="P67" s="81">
        <f t="shared" ref="P67" si="42">SUMIF($B$35:$B$49,P$64,$N$35:$N$49)</f>
        <v>0</v>
      </c>
      <c r="Q67" s="81">
        <f t="shared" ref="Q67" si="43">SUMIF($B$35:$B$49,P$64,$O$35:$O$49)</f>
        <v>0</v>
      </c>
      <c r="R67" s="81">
        <f t="shared" ref="R67" si="44">SUMIF($B$35:$B$49,P$64,$P$35:$P$49)</f>
        <v>0</v>
      </c>
      <c r="S67" s="81">
        <f t="shared" ref="S67" si="45">SUMIF($B$35:$B$49,S$64,$N$35:$N$49)</f>
        <v>0</v>
      </c>
      <c r="T67" s="81">
        <f t="shared" ref="T67" si="46">SUMIF($B$35:$B$49,S$64,$O$35:$O$49)</f>
        <v>0</v>
      </c>
      <c r="U67" s="81">
        <f t="shared" ref="U67" si="47">SUMIF($B$35:$B$49,S$64,$P$35:$P$49)</f>
        <v>0</v>
      </c>
      <c r="V67" s="81">
        <f t="shared" ref="V67" si="48">SUMIF($B$35:$B$49,V$64,$N$35:$N$49)</f>
        <v>0</v>
      </c>
      <c r="W67" s="81">
        <f t="shared" ref="W67" si="49">SUMIF($B$35:$B$49,V$64,$O$35:$O$49)</f>
        <v>0</v>
      </c>
      <c r="X67" s="81">
        <f t="shared" ref="X67" si="50">SUMIF($B$35:$B$49,V$64,$P$35:$P$49)</f>
        <v>0</v>
      </c>
      <c r="Y67" s="81">
        <f t="shared" ref="Y67" si="51">SUMIF($B$35:$B$49,Y$64,$N$35:$N$49)</f>
        <v>0</v>
      </c>
      <c r="Z67" s="81">
        <f t="shared" ref="Z67" si="52">SUMIF($B$35:$B$49,Y$64,$O$35:$O$49)</f>
        <v>0</v>
      </c>
      <c r="AA67" s="81">
        <f t="shared" ref="AA67" si="53">SUMIF($B$35:$B$49,Y$64,$P$35:$P$49)</f>
        <v>0</v>
      </c>
      <c r="AB67" s="81">
        <f t="shared" ref="AB67" si="54">SUMIF($B$35:$B$49,AB$64,$N$35:$N$49)</f>
        <v>0</v>
      </c>
      <c r="AC67" s="81">
        <f t="shared" ref="AC67" si="55">SUMIF($B$35:$B$49,AB$64,$O$35:$O$49)</f>
        <v>0</v>
      </c>
      <c r="AD67" s="81">
        <f t="shared" ref="AD67" si="56">SUMIF($B$35:$B$49,AB$64,$P$35:$P$49)</f>
        <v>0</v>
      </c>
      <c r="AE67" s="81">
        <f t="shared" ref="AE67" si="57">SUMIF($B$35:$B$49,AE$64,$N$35:$N$49)</f>
        <v>0</v>
      </c>
      <c r="AF67" s="81">
        <f t="shared" ref="AF67" si="58">SUMIF($B$35:$B$49,AE$64,$O$35:$O$49)</f>
        <v>0</v>
      </c>
      <c r="AG67" s="81">
        <f t="shared" ref="AG67" si="59">SUMIF($B$35:$B$49,AE$64,$P$35:$P$49)</f>
        <v>0</v>
      </c>
    </row>
    <row r="68" spans="2:33" ht="31.5" customHeight="1" x14ac:dyDescent="0.35">
      <c r="B68" s="154" t="s">
        <v>123</v>
      </c>
      <c r="C68" s="154"/>
      <c r="D68" s="81">
        <f>SUMIF($B$35:$B$49,D$64,$U$35:$U$49)</f>
        <v>0</v>
      </c>
      <c r="E68" s="81">
        <f>SUMIF($B$35:$B$49,D$64,$U$35:$U$49)</f>
        <v>0</v>
      </c>
      <c r="F68" s="81">
        <f>SUMIF($B$35:$B$49,D$64,$V$35:$V$49)</f>
        <v>0</v>
      </c>
      <c r="G68" s="81">
        <f>SUMIF($B$35:$B$49,G$64,$U$35:$U$49)</f>
        <v>0</v>
      </c>
      <c r="H68" s="81">
        <f>SUMIF($B$35:$B$49,G$64,$U$35:$U$49)</f>
        <v>0</v>
      </c>
      <c r="I68" s="81">
        <f>SUMIF($B$35:$B$49,G$64,$V$35:$V$49)</f>
        <v>0</v>
      </c>
      <c r="J68" s="81">
        <f>SUMIF($B$35:$B$49,J$64,$U$35:$U$49)</f>
        <v>0</v>
      </c>
      <c r="K68" s="81">
        <f>SUMIF($B$35:$B$49,J$64,$U$35:$U$49)</f>
        <v>0</v>
      </c>
      <c r="L68" s="81">
        <f>SUMIF($B$35:$B$49,J$64,$V$35:$V$49)</f>
        <v>0</v>
      </c>
      <c r="M68" s="81">
        <f>SUMIF($B$35:$B$49,M$64,$U$35:$U$49)</f>
        <v>0</v>
      </c>
      <c r="N68" s="81">
        <f>SUMIF($B$35:$B$49,M$64,$U$35:$U$49)</f>
        <v>0</v>
      </c>
      <c r="O68" s="81">
        <f>SUMIF($B$35:$B$49,M$64,$V$35:$V$49)</f>
        <v>0</v>
      </c>
      <c r="P68" s="81">
        <f>SUMIF($B$35:$B$49,P$64,$U$35:$U$49)</f>
        <v>0</v>
      </c>
      <c r="Q68" s="81">
        <f>SUMIF($B$35:$B$49,P$64,$U$35:$U$49)</f>
        <v>0</v>
      </c>
      <c r="R68" s="81">
        <f>SUMIF($B$35:$B$49,P$64,$V$35:$V$49)</f>
        <v>0</v>
      </c>
      <c r="S68" s="81">
        <f>SUMIF($B$35:$B$49,S$64,$U$35:$U$49)</f>
        <v>0</v>
      </c>
      <c r="T68" s="81">
        <f>SUMIF($B$35:$B$49,S$64,$U$35:$U$49)</f>
        <v>0</v>
      </c>
      <c r="U68" s="81">
        <f>SUMIF($B$35:$B$49,S$64,$V$35:$V$49)</f>
        <v>0</v>
      </c>
      <c r="V68" s="81">
        <f>SUMIF($B$35:$B$49,V$64,$U$35:$U$49)</f>
        <v>0</v>
      </c>
      <c r="W68" s="81">
        <f>SUMIF($B$35:$B$49,V$64,$U$35:$U$49)</f>
        <v>0</v>
      </c>
      <c r="X68" s="81">
        <f>SUMIF($B$35:$B$49,V$64,$V$35:$V$49)</f>
        <v>0</v>
      </c>
      <c r="Y68" s="81">
        <f>SUMIF($B$35:$B$49,Y$64,$U$35:$U$49)</f>
        <v>0</v>
      </c>
      <c r="Z68" s="81">
        <f>SUMIF($B$35:$B$49,Y$64,$U$35:$U$49)</f>
        <v>0</v>
      </c>
      <c r="AA68" s="81">
        <f>SUMIF($B$35:$B$49,Y$64,$V$35:$V$49)</f>
        <v>0</v>
      </c>
      <c r="AB68" s="81">
        <f>SUMIF($B$35:$B$49,AB$64,$U$35:$U$49)</f>
        <v>0</v>
      </c>
      <c r="AC68" s="81">
        <f>SUMIF($B$35:$B$49,AB$64,$U$35:$U$49)</f>
        <v>0</v>
      </c>
      <c r="AD68" s="81">
        <f>SUMIF($B$35:$B$49,AB$64,$V$35:$V$49)</f>
        <v>0</v>
      </c>
      <c r="AE68" s="81">
        <f>SUMIF($B$35:$B$49,AE$64,$U$35:$U$49)</f>
        <v>0</v>
      </c>
      <c r="AF68" s="81">
        <f>SUMIF($B$35:$B$49,AE$64,$U$35:$U$49)</f>
        <v>0</v>
      </c>
      <c r="AG68" s="81">
        <f>SUMIF($B$35:$B$49,AE$64,$V$35:$V$49)</f>
        <v>0</v>
      </c>
    </row>
    <row r="69" spans="2:33" ht="28.5" customHeight="1" x14ac:dyDescent="0.35">
      <c r="B69" s="153" t="s">
        <v>151</v>
      </c>
      <c r="C69" s="153"/>
      <c r="D69" s="83">
        <f>SUM(D66:D68)</f>
        <v>0</v>
      </c>
      <c r="E69" s="83">
        <f t="shared" ref="E69:F69" si="60">SUM(E66:E68)</f>
        <v>0</v>
      </c>
      <c r="F69" s="83">
        <f t="shared" si="60"/>
        <v>0</v>
      </c>
      <c r="G69" s="83">
        <f>SUM(G66:G68)</f>
        <v>0</v>
      </c>
      <c r="H69" s="83">
        <f t="shared" ref="H69:M69" si="61">SUM(H66:H68)</f>
        <v>0</v>
      </c>
      <c r="I69" s="83">
        <f>SUM(I66:I68)</f>
        <v>0</v>
      </c>
      <c r="J69" s="83">
        <f t="shared" si="61"/>
        <v>0</v>
      </c>
      <c r="K69" s="83">
        <f t="shared" si="61"/>
        <v>0</v>
      </c>
      <c r="L69" s="83">
        <f t="shared" si="61"/>
        <v>0</v>
      </c>
      <c r="M69" s="83">
        <f t="shared" si="61"/>
        <v>0</v>
      </c>
      <c r="N69" s="83">
        <f t="shared" ref="N69" si="62">SUM(N66:N68)</f>
        <v>0</v>
      </c>
      <c r="O69" s="83">
        <f t="shared" ref="O69" si="63">SUM(O66:O68)</f>
        <v>0</v>
      </c>
      <c r="P69" s="83">
        <f t="shared" ref="P69" si="64">SUM(P66:P68)</f>
        <v>0</v>
      </c>
      <c r="Q69" s="83">
        <f t="shared" ref="Q69" si="65">SUM(Q66:Q68)</f>
        <v>0</v>
      </c>
      <c r="R69" s="83">
        <f t="shared" ref="R69:S69" si="66">SUM(R66:R68)</f>
        <v>0</v>
      </c>
      <c r="S69" s="83">
        <f t="shared" si="66"/>
        <v>0</v>
      </c>
      <c r="T69" s="83">
        <f t="shared" ref="T69" si="67">SUM(T66:T68)</f>
        <v>0</v>
      </c>
      <c r="U69" s="83">
        <f t="shared" ref="U69" si="68">SUM(U66:U68)</f>
        <v>0</v>
      </c>
      <c r="V69" s="83">
        <f t="shared" ref="V69" si="69">SUM(V66:V68)</f>
        <v>0</v>
      </c>
      <c r="W69" s="83">
        <f t="shared" ref="W69" si="70">SUM(W66:W68)</f>
        <v>0</v>
      </c>
      <c r="X69" s="83">
        <f t="shared" ref="X69:Y69" si="71">SUM(X66:X68)</f>
        <v>0</v>
      </c>
      <c r="Y69" s="83">
        <f t="shared" si="71"/>
        <v>0</v>
      </c>
      <c r="Z69" s="83">
        <f t="shared" ref="Z69" si="72">SUM(Z66:Z68)</f>
        <v>0</v>
      </c>
      <c r="AA69" s="83">
        <f t="shared" ref="AA69" si="73">SUM(AA66:AA68)</f>
        <v>0</v>
      </c>
      <c r="AB69" s="83">
        <f t="shared" ref="AB69" si="74">SUM(AB66:AB68)</f>
        <v>0</v>
      </c>
      <c r="AC69" s="83">
        <f t="shared" ref="AC69" si="75">SUM(AC66:AC68)</f>
        <v>0</v>
      </c>
      <c r="AD69" s="83">
        <f t="shared" ref="AD69:AE69" si="76">SUM(AD66:AD68)</f>
        <v>0</v>
      </c>
      <c r="AE69" s="83">
        <f t="shared" si="76"/>
        <v>0</v>
      </c>
      <c r="AF69" s="83">
        <f t="shared" ref="AF69" si="77">SUM(AF66:AF68)</f>
        <v>0</v>
      </c>
      <c r="AG69" s="83">
        <f t="shared" ref="AG69" si="78">SUM(AG66:AG68)</f>
        <v>0</v>
      </c>
    </row>
    <row r="70" spans="2:33" x14ac:dyDescent="0.35">
      <c r="AF70" s="21"/>
      <c r="AG70" s="21"/>
    </row>
    <row r="71" spans="2:33" x14ac:dyDescent="0.35">
      <c r="AF71" s="21"/>
      <c r="AG71" s="21"/>
    </row>
    <row r="72" spans="2:33" ht="24" customHeight="1" thickBot="1" x14ac:dyDescent="0.4">
      <c r="B72" s="152" t="s">
        <v>152</v>
      </c>
      <c r="C72" s="152"/>
      <c r="D72" s="152"/>
      <c r="E72" s="152"/>
      <c r="F72" s="152"/>
      <c r="G72" s="152"/>
      <c r="H72" s="152"/>
      <c r="I72" s="152"/>
      <c r="J72" s="152"/>
      <c r="K72" s="152"/>
      <c r="L72" s="152"/>
      <c r="M72" s="152"/>
      <c r="AF72" s="21"/>
      <c r="AG72" s="21"/>
    </row>
    <row r="73" spans="2:33" ht="15" thickTop="1" x14ac:dyDescent="0.3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2:33" x14ac:dyDescent="0.3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2:33" x14ac:dyDescent="0.3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row r="76" spans="2:33" ht="18.649999999999999" customHeight="1" x14ac:dyDescent="0.35">
      <c r="B76" s="155"/>
      <c r="C76" s="155"/>
      <c r="D76" s="155" t="s">
        <v>94</v>
      </c>
      <c r="E76" s="155"/>
      <c r="F76" s="155"/>
      <c r="G76" s="155" t="s">
        <v>134</v>
      </c>
      <c r="H76" s="155"/>
      <c r="I76" s="155"/>
      <c r="J76" s="156" t="s">
        <v>141</v>
      </c>
      <c r="K76" s="157"/>
      <c r="L76" s="158"/>
      <c r="M76" s="156" t="s">
        <v>142</v>
      </c>
      <c r="N76" s="157"/>
      <c r="O76" s="158"/>
      <c r="P76" s="156" t="s">
        <v>143</v>
      </c>
      <c r="Q76" s="157"/>
      <c r="R76" s="158"/>
      <c r="S76" s="156" t="s">
        <v>144</v>
      </c>
      <c r="T76" s="157"/>
      <c r="U76" s="158"/>
      <c r="V76" s="155" t="s">
        <v>136</v>
      </c>
      <c r="W76" s="155"/>
      <c r="X76" s="155"/>
      <c r="Y76" s="155" t="s">
        <v>145</v>
      </c>
      <c r="Z76" s="155"/>
      <c r="AA76" s="155"/>
      <c r="AB76" s="155" t="s">
        <v>146</v>
      </c>
      <c r="AC76" s="155"/>
      <c r="AD76" s="155"/>
      <c r="AE76" s="155" t="s">
        <v>147</v>
      </c>
      <c r="AF76" s="155"/>
      <c r="AG76" s="155"/>
    </row>
    <row r="77" spans="2:33" ht="62.5" customHeight="1" x14ac:dyDescent="0.35">
      <c r="B77" s="163" t="s">
        <v>153</v>
      </c>
      <c r="C77" s="163"/>
      <c r="D77" s="117" t="s">
        <v>129</v>
      </c>
      <c r="E77" s="117" t="s">
        <v>149</v>
      </c>
      <c r="F77" s="117" t="s">
        <v>190</v>
      </c>
      <c r="G77" s="117" t="s">
        <v>129</v>
      </c>
      <c r="H77" s="117" t="s">
        <v>149</v>
      </c>
      <c r="I77" s="117" t="s">
        <v>190</v>
      </c>
      <c r="J77" s="117" t="s">
        <v>129</v>
      </c>
      <c r="K77" s="117" t="s">
        <v>149</v>
      </c>
      <c r="L77" s="117" t="s">
        <v>190</v>
      </c>
      <c r="M77" s="117" t="s">
        <v>129</v>
      </c>
      <c r="N77" s="117" t="s">
        <v>149</v>
      </c>
      <c r="O77" s="117" t="s">
        <v>190</v>
      </c>
      <c r="P77" s="117" t="s">
        <v>129</v>
      </c>
      <c r="Q77" s="117" t="s">
        <v>149</v>
      </c>
      <c r="R77" s="117" t="s">
        <v>190</v>
      </c>
      <c r="S77" s="117" t="s">
        <v>129</v>
      </c>
      <c r="T77" s="117" t="s">
        <v>149</v>
      </c>
      <c r="U77" s="117" t="s">
        <v>190</v>
      </c>
      <c r="V77" s="117" t="s">
        <v>129</v>
      </c>
      <c r="W77" s="117" t="s">
        <v>149</v>
      </c>
      <c r="X77" s="117" t="s">
        <v>190</v>
      </c>
      <c r="Y77" s="117" t="s">
        <v>129</v>
      </c>
      <c r="Z77" s="117" t="s">
        <v>149</v>
      </c>
      <c r="AA77" s="117" t="s">
        <v>190</v>
      </c>
      <c r="AB77" s="117" t="s">
        <v>129</v>
      </c>
      <c r="AC77" s="117" t="s">
        <v>149</v>
      </c>
      <c r="AD77" s="117" t="s">
        <v>190</v>
      </c>
      <c r="AE77" s="117" t="s">
        <v>129</v>
      </c>
      <c r="AF77" s="117" t="s">
        <v>149</v>
      </c>
      <c r="AG77" s="117" t="s">
        <v>190</v>
      </c>
    </row>
    <row r="78" spans="2:33" ht="21" customHeight="1" x14ac:dyDescent="0.35">
      <c r="B78" s="159" t="s">
        <v>102</v>
      </c>
      <c r="C78" s="159"/>
      <c r="D78" s="81">
        <f>SUMIFS($R$35:$R$49,$B$35:$B$49,D$76,$F$35:$F$49,$B78)</f>
        <v>0</v>
      </c>
      <c r="E78" s="81">
        <f>SUMIFS($R$35:$R$49,$B$35:$B$49,D$76,$F$35:$F$49,$B78)</f>
        <v>0</v>
      </c>
      <c r="F78" s="81">
        <f>IFERROR(INDEX($G$20:$G$29,MATCH($B78,$B$20:$B$29,0))*E78,0)</f>
        <v>0</v>
      </c>
      <c r="G78" s="81">
        <f>SUMIFS($R$35:$R$49,$B$35:$B$49,G$76,$F$35:$F$49,$B78)</f>
        <v>0</v>
      </c>
      <c r="H78" s="81">
        <f>SUMIFS($R$35:$R$49,$B$35:$B$49,G$76,$F$35:$F$49,$B78)</f>
        <v>0</v>
      </c>
      <c r="I78" s="81">
        <f>IFERROR(INDEX($G$20:$G$29,MATCH($B78,$B$20:$B$29,0))*H78,0)</f>
        <v>0</v>
      </c>
      <c r="J78" s="81">
        <f t="shared" ref="J78:AE87" si="79">SUMIFS($R$35:$R$49,$B$35:$B$49,J$76,$F$35:$F$49,$B78)</f>
        <v>0</v>
      </c>
      <c r="K78" s="81">
        <f t="shared" ref="K78:K87" si="80">SUMIFS($R$35:$R$49,$B$35:$B$49,J$76,$F$35:$F$49,$B78)</f>
        <v>0</v>
      </c>
      <c r="L78" s="81">
        <f t="shared" ref="L78:L87" si="81">IFERROR(INDEX($G$20:$G$29,MATCH($B78,$B$20:$B$29,0))*K78,0)</f>
        <v>0</v>
      </c>
      <c r="M78" s="81">
        <f t="shared" ref="M78:M79" si="82">SUMIFS($R$35:$R$49,$B$35:$B$49,M$76,$F$35:$F$49,$B78)</f>
        <v>0</v>
      </c>
      <c r="N78" s="81">
        <f t="shared" ref="N78:N87" si="83">SUMIFS($R$35:$R$49,$B$35:$B$49,M$76,$F$35:$F$49,$B78)</f>
        <v>0</v>
      </c>
      <c r="O78" s="81">
        <f t="shared" ref="O78:O87" si="84">IFERROR(INDEX($G$20:$G$29,MATCH($B78,$B$20:$B$29,0))*N78,0)</f>
        <v>0</v>
      </c>
      <c r="P78" s="81">
        <f t="shared" ref="P78:P79" si="85">SUMIFS($R$35:$R$49,$B$35:$B$49,P$76,$F$35:$F$49,$B78)</f>
        <v>0</v>
      </c>
      <c r="Q78" s="81">
        <f t="shared" ref="Q78:Q87" si="86">SUMIFS($R$35:$R$49,$B$35:$B$49,P$76,$F$35:$F$49,$B78)</f>
        <v>0</v>
      </c>
      <c r="R78" s="81">
        <f t="shared" ref="R78:R87" si="87">IFERROR(INDEX($G$20:$G$29,MATCH($B78,$B$20:$B$29,0))*Q78,0)</f>
        <v>0</v>
      </c>
      <c r="S78" s="81">
        <f t="shared" ref="S78:S79" si="88">SUMIFS($R$35:$R$49,$B$35:$B$49,S$76,$F$35:$F$49,$B78)</f>
        <v>0</v>
      </c>
      <c r="T78" s="81">
        <f t="shared" ref="T78:T87" si="89">SUMIFS($R$35:$R$49,$B$35:$B$49,S$76,$F$35:$F$49,$B78)</f>
        <v>0</v>
      </c>
      <c r="U78" s="81">
        <f t="shared" ref="U78:U87" si="90">IFERROR(INDEX($G$20:$G$29,MATCH($B78,$B$20:$B$29,0))*T78,0)</f>
        <v>0</v>
      </c>
      <c r="V78" s="81">
        <f t="shared" ref="V78:V79" si="91">SUMIFS($R$35:$R$49,$B$35:$B$49,V$76,$F$35:$F$49,$B78)</f>
        <v>0</v>
      </c>
      <c r="W78" s="81">
        <f t="shared" ref="W78:W87" si="92">SUMIFS($R$35:$R$49,$B$35:$B$49,V$76,$F$35:$F$49,$B78)</f>
        <v>0</v>
      </c>
      <c r="X78" s="81">
        <f t="shared" ref="X78:X87" si="93">IFERROR(INDEX($G$20:$G$29,MATCH($B78,$B$20:$B$29,0))*W78,0)</f>
        <v>0</v>
      </c>
      <c r="Y78" s="81">
        <f t="shared" ref="Y78:Y79" si="94">SUMIFS($R$35:$R$49,$B$35:$B$49,Y$76,$F$35:$F$49,$B78)</f>
        <v>0</v>
      </c>
      <c r="Z78" s="81">
        <f t="shared" ref="Z78:Z87" si="95">SUMIFS($R$35:$R$49,$B$35:$B$49,Y$76,$F$35:$F$49,$B78)</f>
        <v>0</v>
      </c>
      <c r="AA78" s="81">
        <f t="shared" ref="AA78:AA87" si="96">IFERROR(INDEX($G$20:$G$29,MATCH($B78,$B$20:$B$29,0))*Z78,0)</f>
        <v>0</v>
      </c>
      <c r="AB78" s="81">
        <f t="shared" ref="AB78:AB79" si="97">SUMIFS($R$35:$R$49,$B$35:$B$49,AB$76,$F$35:$F$49,$B78)</f>
        <v>0</v>
      </c>
      <c r="AC78" s="81">
        <f t="shared" ref="AC78:AC87" si="98">SUMIFS($R$35:$R$49,$B$35:$B$49,AB$76,$F$35:$F$49,$B78)</f>
        <v>0</v>
      </c>
      <c r="AD78" s="81">
        <f t="shared" ref="AD78:AD87" si="99">IFERROR(INDEX($G$20:$G$29,MATCH($B78,$B$20:$B$29,0))*AC78,0)</f>
        <v>0</v>
      </c>
      <c r="AE78" s="81">
        <f t="shared" ref="AE78:AE79" si="100">SUMIFS($R$35:$R$49,$B$35:$B$49,AE$76,$F$35:$F$49,$B78)</f>
        <v>0</v>
      </c>
      <c r="AF78" s="81">
        <f t="shared" ref="AF78:AF87" si="101">SUMIFS($R$35:$R$49,$B$35:$B$49,AE$76,$F$35:$F$49,$B78)</f>
        <v>0</v>
      </c>
      <c r="AG78" s="81">
        <f t="shared" ref="AG78:AG87" si="102">IFERROR(INDEX($G$20:$G$29,MATCH($B78,$B$20:$B$29,0))*AF78,0)</f>
        <v>0</v>
      </c>
    </row>
    <row r="79" spans="2:33" ht="21" customHeight="1" x14ac:dyDescent="0.35">
      <c r="B79" s="159" t="s">
        <v>106</v>
      </c>
      <c r="C79" s="159"/>
      <c r="D79" s="81">
        <f>SUMIFS($R$35:$R$49,$B$35:$B$49,D$76,$F$35:$F$49,$B79)</f>
        <v>0</v>
      </c>
      <c r="E79" s="81">
        <f t="shared" ref="E79:E87" si="103">SUMIFS($R$35:$R$49,$B$35:$B$49,D$76,$F$35:$F$49,$B79)</f>
        <v>0</v>
      </c>
      <c r="F79" s="81">
        <f t="shared" ref="F79:F87" si="104">IFERROR(INDEX($G$20:$G$29,MATCH($B79,$B$20:$B$29,0))*E79,0)</f>
        <v>0</v>
      </c>
      <c r="G79" s="81">
        <f>SUMIFS($R$35:$R$49,$B$35:$B$49,G$76,$F$35:$F$49,$B79)</f>
        <v>0</v>
      </c>
      <c r="H79" s="81">
        <f t="shared" ref="H79:H87" si="105">SUMIFS($R$35:$R$49,$B$35:$B$49,G$76,$F$35:$F$49,$B79)</f>
        <v>0</v>
      </c>
      <c r="I79" s="81">
        <f t="shared" ref="I79:I87" si="106">IFERROR(INDEX($G$20:$G$29,MATCH($B79,$B$20:$B$29,0))*H79,0)</f>
        <v>0</v>
      </c>
      <c r="J79" s="81">
        <f t="shared" si="79"/>
        <v>0</v>
      </c>
      <c r="K79" s="81">
        <f t="shared" si="80"/>
        <v>0</v>
      </c>
      <c r="L79" s="81">
        <f t="shared" si="81"/>
        <v>0</v>
      </c>
      <c r="M79" s="81">
        <f t="shared" si="82"/>
        <v>0</v>
      </c>
      <c r="N79" s="81">
        <f t="shared" si="83"/>
        <v>0</v>
      </c>
      <c r="O79" s="81">
        <f t="shared" si="84"/>
        <v>0</v>
      </c>
      <c r="P79" s="81">
        <f t="shared" si="85"/>
        <v>0</v>
      </c>
      <c r="Q79" s="81">
        <f t="shared" si="86"/>
        <v>0</v>
      </c>
      <c r="R79" s="81">
        <f t="shared" si="87"/>
        <v>0</v>
      </c>
      <c r="S79" s="81">
        <f t="shared" si="88"/>
        <v>0</v>
      </c>
      <c r="T79" s="81">
        <f t="shared" si="89"/>
        <v>0</v>
      </c>
      <c r="U79" s="81">
        <f t="shared" si="90"/>
        <v>0</v>
      </c>
      <c r="V79" s="81">
        <f t="shared" si="91"/>
        <v>0</v>
      </c>
      <c r="W79" s="81">
        <f t="shared" si="92"/>
        <v>0</v>
      </c>
      <c r="X79" s="81">
        <f t="shared" si="93"/>
        <v>0</v>
      </c>
      <c r="Y79" s="81">
        <f t="shared" si="94"/>
        <v>0</v>
      </c>
      <c r="Z79" s="81">
        <f t="shared" si="95"/>
        <v>0</v>
      </c>
      <c r="AA79" s="81">
        <f t="shared" si="96"/>
        <v>0</v>
      </c>
      <c r="AB79" s="81">
        <f t="shared" si="97"/>
        <v>0</v>
      </c>
      <c r="AC79" s="81">
        <f t="shared" si="98"/>
        <v>0</v>
      </c>
      <c r="AD79" s="81">
        <f t="shared" si="99"/>
        <v>0</v>
      </c>
      <c r="AE79" s="81">
        <f t="shared" si="100"/>
        <v>0</v>
      </c>
      <c r="AF79" s="81">
        <f t="shared" si="101"/>
        <v>0</v>
      </c>
      <c r="AG79" s="81">
        <f t="shared" si="102"/>
        <v>0</v>
      </c>
    </row>
    <row r="80" spans="2:33" ht="21" customHeight="1" x14ac:dyDescent="0.35">
      <c r="B80" s="159" t="s">
        <v>110</v>
      </c>
      <c r="C80" s="159"/>
      <c r="D80" s="81">
        <f t="shared" ref="D80:D87" si="107">SUMIFS($R$35:$R$49,$B$35:$B$49,D$76,$F$35:$F$49,$B80)</f>
        <v>0</v>
      </c>
      <c r="E80" s="81">
        <f t="shared" si="103"/>
        <v>0</v>
      </c>
      <c r="F80" s="81">
        <f t="shared" si="104"/>
        <v>0</v>
      </c>
      <c r="G80" s="81">
        <f t="shared" ref="G80:G87" si="108">SUMIFS($R$35:$R$49,$B$35:$B$49,G$76,$F$35:$F$49,$B80)</f>
        <v>0</v>
      </c>
      <c r="H80" s="81">
        <f t="shared" si="105"/>
        <v>0</v>
      </c>
      <c r="I80" s="81">
        <f t="shared" si="106"/>
        <v>0</v>
      </c>
      <c r="J80" s="81">
        <f t="shared" si="79"/>
        <v>0</v>
      </c>
      <c r="K80" s="81">
        <f t="shared" si="80"/>
        <v>0</v>
      </c>
      <c r="L80" s="81">
        <f t="shared" si="81"/>
        <v>0</v>
      </c>
      <c r="M80" s="81">
        <f t="shared" si="79"/>
        <v>0</v>
      </c>
      <c r="N80" s="81">
        <f t="shared" si="83"/>
        <v>0</v>
      </c>
      <c r="O80" s="81">
        <f t="shared" si="84"/>
        <v>0</v>
      </c>
      <c r="P80" s="81">
        <f t="shared" si="79"/>
        <v>0</v>
      </c>
      <c r="Q80" s="81">
        <f t="shared" si="86"/>
        <v>0</v>
      </c>
      <c r="R80" s="81">
        <f t="shared" si="87"/>
        <v>0</v>
      </c>
      <c r="S80" s="81">
        <f t="shared" si="79"/>
        <v>0</v>
      </c>
      <c r="T80" s="81">
        <f t="shared" si="89"/>
        <v>0</v>
      </c>
      <c r="U80" s="81">
        <f t="shared" si="90"/>
        <v>0</v>
      </c>
      <c r="V80" s="81">
        <f t="shared" si="79"/>
        <v>0</v>
      </c>
      <c r="W80" s="81">
        <f t="shared" si="92"/>
        <v>0</v>
      </c>
      <c r="X80" s="81">
        <f t="shared" si="93"/>
        <v>0</v>
      </c>
      <c r="Y80" s="81">
        <f t="shared" si="79"/>
        <v>0</v>
      </c>
      <c r="Z80" s="81">
        <f t="shared" si="95"/>
        <v>0</v>
      </c>
      <c r="AA80" s="81">
        <f t="shared" si="96"/>
        <v>0</v>
      </c>
      <c r="AB80" s="81">
        <f t="shared" si="79"/>
        <v>0</v>
      </c>
      <c r="AC80" s="81">
        <f t="shared" si="98"/>
        <v>0</v>
      </c>
      <c r="AD80" s="81">
        <f t="shared" si="99"/>
        <v>0</v>
      </c>
      <c r="AE80" s="81">
        <f t="shared" si="79"/>
        <v>0</v>
      </c>
      <c r="AF80" s="81">
        <f t="shared" si="101"/>
        <v>0</v>
      </c>
      <c r="AG80" s="81">
        <f t="shared" si="102"/>
        <v>0</v>
      </c>
    </row>
    <row r="81" spans="2:33" ht="21" customHeight="1" x14ac:dyDescent="0.35">
      <c r="B81" s="159" t="s">
        <v>112</v>
      </c>
      <c r="C81" s="159"/>
      <c r="D81" s="81">
        <f t="shared" si="107"/>
        <v>0</v>
      </c>
      <c r="E81" s="81">
        <f t="shared" si="103"/>
        <v>0</v>
      </c>
      <c r="F81" s="81">
        <f t="shared" si="104"/>
        <v>0</v>
      </c>
      <c r="G81" s="81">
        <f t="shared" si="108"/>
        <v>0</v>
      </c>
      <c r="H81" s="81">
        <f t="shared" si="105"/>
        <v>0</v>
      </c>
      <c r="I81" s="81">
        <f>IFERROR(INDEX($G$20:$G$29,MATCH($B81,$B$20:$B$29,0))*H81,0)</f>
        <v>0</v>
      </c>
      <c r="J81" s="81">
        <f t="shared" si="79"/>
        <v>0</v>
      </c>
      <c r="K81" s="81">
        <f t="shared" si="80"/>
        <v>0</v>
      </c>
      <c r="L81" s="81">
        <f t="shared" si="81"/>
        <v>0</v>
      </c>
      <c r="M81" s="81">
        <f t="shared" si="79"/>
        <v>0</v>
      </c>
      <c r="N81" s="81">
        <f t="shared" si="83"/>
        <v>0</v>
      </c>
      <c r="O81" s="81">
        <f t="shared" si="84"/>
        <v>0</v>
      </c>
      <c r="P81" s="81">
        <f t="shared" si="79"/>
        <v>0</v>
      </c>
      <c r="Q81" s="81">
        <f t="shared" si="86"/>
        <v>0</v>
      </c>
      <c r="R81" s="81">
        <f t="shared" si="87"/>
        <v>0</v>
      </c>
      <c r="S81" s="81">
        <f t="shared" si="79"/>
        <v>0</v>
      </c>
      <c r="T81" s="81">
        <f t="shared" si="89"/>
        <v>0</v>
      </c>
      <c r="U81" s="81">
        <f t="shared" si="90"/>
        <v>0</v>
      </c>
      <c r="V81" s="81">
        <f t="shared" si="79"/>
        <v>0</v>
      </c>
      <c r="W81" s="81">
        <f t="shared" si="92"/>
        <v>0</v>
      </c>
      <c r="X81" s="81">
        <f t="shared" si="93"/>
        <v>0</v>
      </c>
      <c r="Y81" s="81">
        <f t="shared" si="79"/>
        <v>0</v>
      </c>
      <c r="Z81" s="81">
        <f t="shared" si="95"/>
        <v>0</v>
      </c>
      <c r="AA81" s="81">
        <f t="shared" si="96"/>
        <v>0</v>
      </c>
      <c r="AB81" s="81">
        <f t="shared" si="79"/>
        <v>0</v>
      </c>
      <c r="AC81" s="81">
        <f t="shared" si="98"/>
        <v>0</v>
      </c>
      <c r="AD81" s="81">
        <f t="shared" si="99"/>
        <v>0</v>
      </c>
      <c r="AE81" s="81">
        <f t="shared" si="79"/>
        <v>0</v>
      </c>
      <c r="AF81" s="81">
        <f t="shared" si="101"/>
        <v>0</v>
      </c>
      <c r="AG81" s="81">
        <f t="shared" si="102"/>
        <v>0</v>
      </c>
    </row>
    <row r="82" spans="2:33" ht="21" customHeight="1" x14ac:dyDescent="0.35">
      <c r="B82" s="159" t="s">
        <v>114</v>
      </c>
      <c r="C82" s="159"/>
      <c r="D82" s="81">
        <f t="shared" si="107"/>
        <v>0</v>
      </c>
      <c r="E82" s="81">
        <f t="shared" si="103"/>
        <v>0</v>
      </c>
      <c r="F82" s="81">
        <f t="shared" si="104"/>
        <v>0</v>
      </c>
      <c r="G82" s="81">
        <f t="shared" si="108"/>
        <v>0</v>
      </c>
      <c r="H82" s="81">
        <f t="shared" si="105"/>
        <v>0</v>
      </c>
      <c r="I82" s="81">
        <f t="shared" si="106"/>
        <v>0</v>
      </c>
      <c r="J82" s="81">
        <f t="shared" si="79"/>
        <v>0</v>
      </c>
      <c r="K82" s="81">
        <f t="shared" si="80"/>
        <v>0</v>
      </c>
      <c r="L82" s="81">
        <f t="shared" si="81"/>
        <v>0</v>
      </c>
      <c r="M82" s="81">
        <f t="shared" si="79"/>
        <v>0</v>
      </c>
      <c r="N82" s="81">
        <f t="shared" si="83"/>
        <v>0</v>
      </c>
      <c r="O82" s="81">
        <f t="shared" si="84"/>
        <v>0</v>
      </c>
      <c r="P82" s="81">
        <f t="shared" si="79"/>
        <v>0</v>
      </c>
      <c r="Q82" s="81">
        <f t="shared" si="86"/>
        <v>0</v>
      </c>
      <c r="R82" s="81">
        <f t="shared" si="87"/>
        <v>0</v>
      </c>
      <c r="S82" s="81">
        <f t="shared" si="79"/>
        <v>0</v>
      </c>
      <c r="T82" s="81">
        <f t="shared" si="89"/>
        <v>0</v>
      </c>
      <c r="U82" s="81">
        <f t="shared" si="90"/>
        <v>0</v>
      </c>
      <c r="V82" s="81">
        <f t="shared" si="79"/>
        <v>0</v>
      </c>
      <c r="W82" s="81">
        <f t="shared" si="92"/>
        <v>0</v>
      </c>
      <c r="X82" s="81">
        <f t="shared" si="93"/>
        <v>0</v>
      </c>
      <c r="Y82" s="81">
        <f t="shared" si="79"/>
        <v>0</v>
      </c>
      <c r="Z82" s="81">
        <f t="shared" si="95"/>
        <v>0</v>
      </c>
      <c r="AA82" s="81">
        <f t="shared" si="96"/>
        <v>0</v>
      </c>
      <c r="AB82" s="81">
        <f t="shared" si="79"/>
        <v>0</v>
      </c>
      <c r="AC82" s="81">
        <f t="shared" si="98"/>
        <v>0</v>
      </c>
      <c r="AD82" s="81">
        <f t="shared" si="99"/>
        <v>0</v>
      </c>
      <c r="AE82" s="81">
        <f t="shared" si="79"/>
        <v>0</v>
      </c>
      <c r="AF82" s="81">
        <f t="shared" si="101"/>
        <v>0</v>
      </c>
      <c r="AG82" s="81">
        <f t="shared" si="102"/>
        <v>0</v>
      </c>
    </row>
    <row r="83" spans="2:33" ht="21" customHeight="1" x14ac:dyDescent="0.35">
      <c r="B83" s="159" t="s">
        <v>116</v>
      </c>
      <c r="C83" s="159"/>
      <c r="D83" s="81">
        <f t="shared" si="107"/>
        <v>0</v>
      </c>
      <c r="E83" s="81">
        <f t="shared" si="103"/>
        <v>0</v>
      </c>
      <c r="F83" s="81">
        <f t="shared" si="104"/>
        <v>0</v>
      </c>
      <c r="G83" s="81">
        <f t="shared" si="108"/>
        <v>0</v>
      </c>
      <c r="H83" s="81">
        <f t="shared" si="105"/>
        <v>0</v>
      </c>
      <c r="I83" s="81">
        <f t="shared" si="106"/>
        <v>0</v>
      </c>
      <c r="J83" s="81">
        <f t="shared" si="79"/>
        <v>0</v>
      </c>
      <c r="K83" s="81">
        <f t="shared" si="80"/>
        <v>0</v>
      </c>
      <c r="L83" s="81">
        <f t="shared" si="81"/>
        <v>0</v>
      </c>
      <c r="M83" s="81">
        <f t="shared" si="79"/>
        <v>0</v>
      </c>
      <c r="N83" s="81">
        <f t="shared" si="83"/>
        <v>0</v>
      </c>
      <c r="O83" s="81">
        <f t="shared" si="84"/>
        <v>0</v>
      </c>
      <c r="P83" s="81">
        <f t="shared" si="79"/>
        <v>0</v>
      </c>
      <c r="Q83" s="81">
        <f t="shared" si="86"/>
        <v>0</v>
      </c>
      <c r="R83" s="81">
        <f t="shared" si="87"/>
        <v>0</v>
      </c>
      <c r="S83" s="81">
        <f t="shared" si="79"/>
        <v>0</v>
      </c>
      <c r="T83" s="81">
        <f t="shared" si="89"/>
        <v>0</v>
      </c>
      <c r="U83" s="81">
        <f t="shared" si="90"/>
        <v>0</v>
      </c>
      <c r="V83" s="81">
        <f t="shared" si="79"/>
        <v>0</v>
      </c>
      <c r="W83" s="81">
        <f t="shared" si="92"/>
        <v>0</v>
      </c>
      <c r="X83" s="81">
        <f t="shared" si="93"/>
        <v>0</v>
      </c>
      <c r="Y83" s="81">
        <f t="shared" si="79"/>
        <v>0</v>
      </c>
      <c r="Z83" s="81">
        <f t="shared" si="95"/>
        <v>0</v>
      </c>
      <c r="AA83" s="81">
        <f t="shared" si="96"/>
        <v>0</v>
      </c>
      <c r="AB83" s="81">
        <f t="shared" si="79"/>
        <v>0</v>
      </c>
      <c r="AC83" s="81">
        <f t="shared" si="98"/>
        <v>0</v>
      </c>
      <c r="AD83" s="81">
        <f t="shared" si="99"/>
        <v>0</v>
      </c>
      <c r="AE83" s="81">
        <f t="shared" si="79"/>
        <v>0</v>
      </c>
      <c r="AF83" s="81">
        <f t="shared" si="101"/>
        <v>0</v>
      </c>
      <c r="AG83" s="81">
        <f t="shared" si="102"/>
        <v>0</v>
      </c>
    </row>
    <row r="84" spans="2:33" ht="21" customHeight="1" x14ac:dyDescent="0.35">
      <c r="B84" s="159" t="s">
        <v>117</v>
      </c>
      <c r="C84" s="159"/>
      <c r="D84" s="81">
        <f t="shared" si="107"/>
        <v>0</v>
      </c>
      <c r="E84" s="81">
        <f t="shared" si="103"/>
        <v>0</v>
      </c>
      <c r="F84" s="81">
        <f t="shared" si="104"/>
        <v>0</v>
      </c>
      <c r="G84" s="81">
        <f t="shared" si="108"/>
        <v>0</v>
      </c>
      <c r="H84" s="81">
        <f t="shared" si="105"/>
        <v>0</v>
      </c>
      <c r="I84" s="81">
        <f t="shared" si="106"/>
        <v>0</v>
      </c>
      <c r="J84" s="81">
        <f t="shared" si="79"/>
        <v>0</v>
      </c>
      <c r="K84" s="81">
        <f t="shared" si="80"/>
        <v>0</v>
      </c>
      <c r="L84" s="81">
        <f t="shared" si="81"/>
        <v>0</v>
      </c>
      <c r="M84" s="81">
        <f t="shared" si="79"/>
        <v>0</v>
      </c>
      <c r="N84" s="81">
        <f t="shared" si="83"/>
        <v>0</v>
      </c>
      <c r="O84" s="81">
        <f t="shared" si="84"/>
        <v>0</v>
      </c>
      <c r="P84" s="81">
        <f t="shared" si="79"/>
        <v>0</v>
      </c>
      <c r="Q84" s="81">
        <f t="shared" si="86"/>
        <v>0</v>
      </c>
      <c r="R84" s="81">
        <f t="shared" si="87"/>
        <v>0</v>
      </c>
      <c r="S84" s="81">
        <f t="shared" si="79"/>
        <v>0</v>
      </c>
      <c r="T84" s="81">
        <f t="shared" si="89"/>
        <v>0</v>
      </c>
      <c r="U84" s="81">
        <f t="shared" si="90"/>
        <v>0</v>
      </c>
      <c r="V84" s="81">
        <f t="shared" si="79"/>
        <v>0</v>
      </c>
      <c r="W84" s="81">
        <f t="shared" si="92"/>
        <v>0</v>
      </c>
      <c r="X84" s="81">
        <f t="shared" si="93"/>
        <v>0</v>
      </c>
      <c r="Y84" s="81">
        <f t="shared" si="79"/>
        <v>0</v>
      </c>
      <c r="Z84" s="81">
        <f t="shared" si="95"/>
        <v>0</v>
      </c>
      <c r="AA84" s="81">
        <f t="shared" si="96"/>
        <v>0</v>
      </c>
      <c r="AB84" s="81">
        <f t="shared" si="79"/>
        <v>0</v>
      </c>
      <c r="AC84" s="81">
        <f t="shared" si="98"/>
        <v>0</v>
      </c>
      <c r="AD84" s="81">
        <f t="shared" si="99"/>
        <v>0</v>
      </c>
      <c r="AE84" s="81">
        <f t="shared" si="79"/>
        <v>0</v>
      </c>
      <c r="AF84" s="81">
        <f t="shared" si="101"/>
        <v>0</v>
      </c>
      <c r="AG84" s="81">
        <f t="shared" si="102"/>
        <v>0</v>
      </c>
    </row>
    <row r="85" spans="2:33" ht="21" customHeight="1" x14ac:dyDescent="0.35">
      <c r="B85" s="159" t="s">
        <v>118</v>
      </c>
      <c r="C85" s="159"/>
      <c r="D85" s="81">
        <f t="shared" si="107"/>
        <v>0</v>
      </c>
      <c r="E85" s="81">
        <f t="shared" si="103"/>
        <v>0</v>
      </c>
      <c r="F85" s="81">
        <f t="shared" si="104"/>
        <v>0</v>
      </c>
      <c r="G85" s="81">
        <f t="shared" si="108"/>
        <v>0</v>
      </c>
      <c r="H85" s="81">
        <f t="shared" si="105"/>
        <v>0</v>
      </c>
      <c r="I85" s="81">
        <f t="shared" si="106"/>
        <v>0</v>
      </c>
      <c r="J85" s="81">
        <f t="shared" si="79"/>
        <v>0</v>
      </c>
      <c r="K85" s="81">
        <f t="shared" si="80"/>
        <v>0</v>
      </c>
      <c r="L85" s="81">
        <f t="shared" si="81"/>
        <v>0</v>
      </c>
      <c r="M85" s="81">
        <f t="shared" si="79"/>
        <v>0</v>
      </c>
      <c r="N85" s="81">
        <f t="shared" si="83"/>
        <v>0</v>
      </c>
      <c r="O85" s="81">
        <f t="shared" si="84"/>
        <v>0</v>
      </c>
      <c r="P85" s="81">
        <f t="shared" si="79"/>
        <v>0</v>
      </c>
      <c r="Q85" s="81">
        <f t="shared" si="86"/>
        <v>0</v>
      </c>
      <c r="R85" s="81">
        <f t="shared" si="87"/>
        <v>0</v>
      </c>
      <c r="S85" s="81">
        <f t="shared" si="79"/>
        <v>0</v>
      </c>
      <c r="T85" s="81">
        <f t="shared" si="89"/>
        <v>0</v>
      </c>
      <c r="U85" s="81">
        <f t="shared" si="90"/>
        <v>0</v>
      </c>
      <c r="V85" s="81">
        <f t="shared" si="79"/>
        <v>0</v>
      </c>
      <c r="W85" s="81">
        <f t="shared" si="92"/>
        <v>0</v>
      </c>
      <c r="X85" s="81">
        <f t="shared" si="93"/>
        <v>0</v>
      </c>
      <c r="Y85" s="81">
        <f t="shared" si="79"/>
        <v>0</v>
      </c>
      <c r="Z85" s="81">
        <f t="shared" si="95"/>
        <v>0</v>
      </c>
      <c r="AA85" s="81">
        <f t="shared" si="96"/>
        <v>0</v>
      </c>
      <c r="AB85" s="81">
        <f t="shared" si="79"/>
        <v>0</v>
      </c>
      <c r="AC85" s="81">
        <f t="shared" si="98"/>
        <v>0</v>
      </c>
      <c r="AD85" s="81">
        <f t="shared" si="99"/>
        <v>0</v>
      </c>
      <c r="AE85" s="81">
        <f t="shared" si="79"/>
        <v>0</v>
      </c>
      <c r="AF85" s="81">
        <f t="shared" si="101"/>
        <v>0</v>
      </c>
      <c r="AG85" s="81">
        <f t="shared" si="102"/>
        <v>0</v>
      </c>
    </row>
    <row r="86" spans="2:33" ht="21" customHeight="1" x14ac:dyDescent="0.35">
      <c r="B86" s="159" t="s">
        <v>119</v>
      </c>
      <c r="C86" s="159"/>
      <c r="D86" s="81">
        <f t="shared" si="107"/>
        <v>0</v>
      </c>
      <c r="E86" s="81">
        <f t="shared" si="103"/>
        <v>0</v>
      </c>
      <c r="F86" s="81">
        <f t="shared" si="104"/>
        <v>0</v>
      </c>
      <c r="G86" s="81">
        <f t="shared" si="108"/>
        <v>0</v>
      </c>
      <c r="H86" s="81">
        <f t="shared" si="105"/>
        <v>0</v>
      </c>
      <c r="I86" s="81">
        <f t="shared" si="106"/>
        <v>0</v>
      </c>
      <c r="J86" s="81">
        <f t="shared" si="79"/>
        <v>0</v>
      </c>
      <c r="K86" s="81">
        <f t="shared" si="80"/>
        <v>0</v>
      </c>
      <c r="L86" s="81">
        <f t="shared" si="81"/>
        <v>0</v>
      </c>
      <c r="M86" s="81">
        <f t="shared" si="79"/>
        <v>0</v>
      </c>
      <c r="N86" s="81">
        <f t="shared" si="83"/>
        <v>0</v>
      </c>
      <c r="O86" s="81">
        <f t="shared" si="84"/>
        <v>0</v>
      </c>
      <c r="P86" s="81">
        <f t="shared" si="79"/>
        <v>0</v>
      </c>
      <c r="Q86" s="81">
        <f t="shared" si="86"/>
        <v>0</v>
      </c>
      <c r="R86" s="81">
        <f t="shared" si="87"/>
        <v>0</v>
      </c>
      <c r="S86" s="81">
        <f t="shared" si="79"/>
        <v>0</v>
      </c>
      <c r="T86" s="81">
        <f t="shared" si="89"/>
        <v>0</v>
      </c>
      <c r="U86" s="81">
        <f t="shared" si="90"/>
        <v>0</v>
      </c>
      <c r="V86" s="81">
        <f t="shared" si="79"/>
        <v>0</v>
      </c>
      <c r="W86" s="81">
        <f t="shared" si="92"/>
        <v>0</v>
      </c>
      <c r="X86" s="81">
        <f t="shared" si="93"/>
        <v>0</v>
      </c>
      <c r="Y86" s="81">
        <f t="shared" si="79"/>
        <v>0</v>
      </c>
      <c r="Z86" s="81">
        <f t="shared" si="95"/>
        <v>0</v>
      </c>
      <c r="AA86" s="81">
        <f t="shared" si="96"/>
        <v>0</v>
      </c>
      <c r="AB86" s="81">
        <f t="shared" si="79"/>
        <v>0</v>
      </c>
      <c r="AC86" s="81">
        <f t="shared" si="98"/>
        <v>0</v>
      </c>
      <c r="AD86" s="81">
        <f t="shared" si="99"/>
        <v>0</v>
      </c>
      <c r="AE86" s="81">
        <f t="shared" si="79"/>
        <v>0</v>
      </c>
      <c r="AF86" s="81">
        <f t="shared" si="101"/>
        <v>0</v>
      </c>
      <c r="AG86" s="81">
        <f t="shared" si="102"/>
        <v>0</v>
      </c>
    </row>
    <row r="87" spans="2:33" ht="21" customHeight="1" x14ac:dyDescent="0.35">
      <c r="B87" s="159" t="s">
        <v>120</v>
      </c>
      <c r="C87" s="159"/>
      <c r="D87" s="81">
        <f t="shared" si="107"/>
        <v>0</v>
      </c>
      <c r="E87" s="81">
        <f t="shared" si="103"/>
        <v>0</v>
      </c>
      <c r="F87" s="81">
        <f t="shared" si="104"/>
        <v>0</v>
      </c>
      <c r="G87" s="81">
        <f t="shared" si="108"/>
        <v>0</v>
      </c>
      <c r="H87" s="81">
        <f t="shared" si="105"/>
        <v>0</v>
      </c>
      <c r="I87" s="81">
        <f t="shared" si="106"/>
        <v>0</v>
      </c>
      <c r="J87" s="81">
        <f t="shared" si="79"/>
        <v>0</v>
      </c>
      <c r="K87" s="81">
        <f t="shared" si="80"/>
        <v>0</v>
      </c>
      <c r="L87" s="81">
        <f t="shared" si="81"/>
        <v>0</v>
      </c>
      <c r="M87" s="81">
        <f t="shared" si="79"/>
        <v>0</v>
      </c>
      <c r="N87" s="81">
        <f t="shared" si="83"/>
        <v>0</v>
      </c>
      <c r="O87" s="81">
        <f t="shared" si="84"/>
        <v>0</v>
      </c>
      <c r="P87" s="81">
        <f t="shared" si="79"/>
        <v>0</v>
      </c>
      <c r="Q87" s="81">
        <f t="shared" si="86"/>
        <v>0</v>
      </c>
      <c r="R87" s="81">
        <f t="shared" si="87"/>
        <v>0</v>
      </c>
      <c r="S87" s="81">
        <f t="shared" si="79"/>
        <v>0</v>
      </c>
      <c r="T87" s="81">
        <f t="shared" si="89"/>
        <v>0</v>
      </c>
      <c r="U87" s="81">
        <f t="shared" si="90"/>
        <v>0</v>
      </c>
      <c r="V87" s="81">
        <f t="shared" si="79"/>
        <v>0</v>
      </c>
      <c r="W87" s="81">
        <f t="shared" si="92"/>
        <v>0</v>
      </c>
      <c r="X87" s="81">
        <f t="shared" si="93"/>
        <v>0</v>
      </c>
      <c r="Y87" s="81">
        <f t="shared" si="79"/>
        <v>0</v>
      </c>
      <c r="Z87" s="81">
        <f t="shared" si="95"/>
        <v>0</v>
      </c>
      <c r="AA87" s="81">
        <f t="shared" si="96"/>
        <v>0</v>
      </c>
      <c r="AB87" s="81">
        <f t="shared" si="79"/>
        <v>0</v>
      </c>
      <c r="AC87" s="81">
        <f t="shared" si="98"/>
        <v>0</v>
      </c>
      <c r="AD87" s="81">
        <f t="shared" si="99"/>
        <v>0</v>
      </c>
      <c r="AE87" s="81">
        <f t="shared" si="79"/>
        <v>0</v>
      </c>
      <c r="AF87" s="81">
        <f t="shared" si="101"/>
        <v>0</v>
      </c>
      <c r="AG87" s="81">
        <f t="shared" si="102"/>
        <v>0</v>
      </c>
    </row>
    <row r="88" spans="2:33" s="82" customFormat="1" ht="22" customHeight="1" x14ac:dyDescent="0.35">
      <c r="B88" s="168" t="s">
        <v>151</v>
      </c>
      <c r="C88" s="168"/>
      <c r="D88" s="84">
        <f t="shared" ref="D88:F88" si="109">SUM(D78:D87)</f>
        <v>0</v>
      </c>
      <c r="E88" s="84">
        <f>SUM(E78:E87)</f>
        <v>0</v>
      </c>
      <c r="F88" s="84">
        <f t="shared" si="109"/>
        <v>0</v>
      </c>
      <c r="G88" s="84">
        <f t="shared" ref="G88:I88" si="110">SUM(G78:G87)</f>
        <v>0</v>
      </c>
      <c r="H88" s="84">
        <f t="shared" si="110"/>
        <v>0</v>
      </c>
      <c r="I88" s="84">
        <f t="shared" si="110"/>
        <v>0</v>
      </c>
      <c r="J88" s="84">
        <f t="shared" ref="J88:L88" si="111">SUM(J78:J87)</f>
        <v>0</v>
      </c>
      <c r="K88" s="84">
        <f t="shared" si="111"/>
        <v>0</v>
      </c>
      <c r="L88" s="84">
        <f t="shared" si="111"/>
        <v>0</v>
      </c>
      <c r="M88" s="84">
        <f t="shared" ref="M88:R88" si="112">SUM(M78:M87)</f>
        <v>0</v>
      </c>
      <c r="N88" s="84">
        <f t="shared" si="112"/>
        <v>0</v>
      </c>
      <c r="O88" s="84">
        <f t="shared" si="112"/>
        <v>0</v>
      </c>
      <c r="P88" s="84">
        <f t="shared" si="112"/>
        <v>0</v>
      </c>
      <c r="Q88" s="84">
        <f t="shared" si="112"/>
        <v>0</v>
      </c>
      <c r="R88" s="84">
        <f t="shared" si="112"/>
        <v>0</v>
      </c>
      <c r="S88" s="84">
        <f t="shared" ref="S88:AD88" si="113">SUM(S78:S87)</f>
        <v>0</v>
      </c>
      <c r="T88" s="84">
        <f t="shared" si="113"/>
        <v>0</v>
      </c>
      <c r="U88" s="84">
        <f t="shared" si="113"/>
        <v>0</v>
      </c>
      <c r="V88" s="84">
        <f t="shared" si="113"/>
        <v>0</v>
      </c>
      <c r="W88" s="84">
        <f t="shared" si="113"/>
        <v>0</v>
      </c>
      <c r="X88" s="84">
        <f t="shared" si="113"/>
        <v>0</v>
      </c>
      <c r="Y88" s="84">
        <f t="shared" si="113"/>
        <v>0</v>
      </c>
      <c r="Z88" s="84">
        <f t="shared" si="113"/>
        <v>0</v>
      </c>
      <c r="AA88" s="84">
        <f t="shared" si="113"/>
        <v>0</v>
      </c>
      <c r="AB88" s="84">
        <f t="shared" si="113"/>
        <v>0</v>
      </c>
      <c r="AC88" s="84">
        <f t="shared" si="113"/>
        <v>0</v>
      </c>
      <c r="AD88" s="84">
        <f t="shared" si="113"/>
        <v>0</v>
      </c>
      <c r="AE88" s="84">
        <f t="shared" ref="AE88:AG88" si="114">SUM(AE78:AE87)</f>
        <v>0</v>
      </c>
      <c r="AF88" s="84">
        <f t="shared" si="114"/>
        <v>0</v>
      </c>
      <c r="AG88" s="84">
        <f t="shared" si="114"/>
        <v>0</v>
      </c>
    </row>
    <row r="89" spans="2:33" x14ac:dyDescent="0.35">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row>
    <row r="90" spans="2:33" x14ac:dyDescent="0.35">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row>
    <row r="91" spans="2:33" ht="24" customHeight="1" thickBot="1" x14ac:dyDescent="0.4">
      <c r="B91" s="136" t="s">
        <v>154</v>
      </c>
      <c r="C91" s="136"/>
      <c r="D91" s="136"/>
      <c r="E91" s="136"/>
      <c r="F91" s="136"/>
      <c r="G91" s="136"/>
      <c r="H91" s="136"/>
      <c r="I91" s="136"/>
      <c r="J91" s="136"/>
      <c r="K91" s="136"/>
      <c r="L91" s="136"/>
      <c r="M91" s="136"/>
      <c r="N91" s="11"/>
      <c r="O91" s="11"/>
      <c r="P91" s="11"/>
      <c r="Q91" s="11"/>
      <c r="R91" s="11"/>
      <c r="S91" s="11"/>
      <c r="T91" s="11"/>
      <c r="U91" s="11"/>
      <c r="V91" s="11"/>
      <c r="W91" s="11"/>
      <c r="X91" s="11"/>
      <c r="Y91" s="11"/>
      <c r="Z91" s="11"/>
      <c r="AA91" s="11"/>
      <c r="AB91" s="11"/>
      <c r="AC91" s="11"/>
      <c r="AD91" s="11"/>
      <c r="AE91" s="11"/>
    </row>
    <row r="92" spans="2:33" ht="15" thickTop="1" x14ac:dyDescent="0.3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row>
    <row r="93" spans="2:33" ht="14.5" customHeight="1" x14ac:dyDescent="0.3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row>
    <row r="94" spans="2:33" ht="59.15" customHeight="1" x14ac:dyDescent="0.35">
      <c r="B94" s="169" t="s">
        <v>155</v>
      </c>
      <c r="C94" s="169"/>
      <c r="D94" s="118" t="s">
        <v>129</v>
      </c>
      <c r="E94" s="118" t="s">
        <v>149</v>
      </c>
      <c r="F94" s="118" t="s">
        <v>191</v>
      </c>
      <c r="G94" s="118" t="s">
        <v>192</v>
      </c>
      <c r="H94" s="11"/>
      <c r="I94" s="11"/>
      <c r="J94" s="11"/>
      <c r="K94" s="11"/>
      <c r="L94" s="11"/>
      <c r="M94" s="11"/>
      <c r="N94" s="11"/>
      <c r="O94" s="11"/>
      <c r="P94" s="11"/>
      <c r="Q94" s="11"/>
      <c r="R94" s="11"/>
      <c r="S94" s="11"/>
      <c r="T94" s="11"/>
      <c r="U94" s="11"/>
      <c r="V94" s="11"/>
      <c r="W94" s="11"/>
      <c r="X94" s="11"/>
      <c r="Y94" s="11"/>
      <c r="Z94" s="11"/>
      <c r="AA94" s="11"/>
      <c r="AB94" s="11"/>
      <c r="AC94" s="11"/>
      <c r="AD94" s="11"/>
      <c r="AE94" s="11"/>
    </row>
    <row r="95" spans="2:33" ht="38.15" customHeight="1" x14ac:dyDescent="0.35">
      <c r="B95" s="167" t="s">
        <v>121</v>
      </c>
      <c r="C95" s="154"/>
      <c r="D95" s="86">
        <f t="shared" ref="D95:E96" si="115">SUMIF($D$65:$AG$65,D$94,$D66:$AG66)</f>
        <v>0</v>
      </c>
      <c r="E95" s="86">
        <f t="shared" si="115"/>
        <v>0</v>
      </c>
      <c r="F95" s="86">
        <f>SUMIF($D$65:$AG$65,"Importe ayuda maxima",$D66:$AG66)</f>
        <v>0</v>
      </c>
      <c r="G95" s="87">
        <f>IFERROR(F95/E95,0)</f>
        <v>0</v>
      </c>
      <c r="H95" s="11"/>
      <c r="Q95" s="11"/>
      <c r="R95" s="11"/>
      <c r="S95" s="11"/>
      <c r="T95" s="11"/>
      <c r="U95" s="11"/>
      <c r="V95" s="11"/>
      <c r="W95" s="11"/>
      <c r="X95" s="11"/>
      <c r="Y95" s="11"/>
      <c r="Z95" s="11"/>
      <c r="AA95" s="11"/>
      <c r="AB95" s="11"/>
      <c r="AC95" s="11"/>
      <c r="AD95" s="11"/>
      <c r="AE95" s="11"/>
    </row>
    <row r="96" spans="2:33" ht="38.15" customHeight="1" x14ac:dyDescent="0.35">
      <c r="B96" s="167" t="s">
        <v>150</v>
      </c>
      <c r="C96" s="154"/>
      <c r="D96" s="86">
        <f t="shared" si="115"/>
        <v>0</v>
      </c>
      <c r="E96" s="86">
        <f t="shared" si="115"/>
        <v>0</v>
      </c>
      <c r="F96" s="86">
        <f>SUMIF($D$65:$AG$65,"Importe ayuda maxima",$D67:$AG67)</f>
        <v>0</v>
      </c>
      <c r="G96" s="87">
        <f t="shared" ref="G96:G97" si="116">IFERROR(F96/E96,0)</f>
        <v>0</v>
      </c>
      <c r="Q96" s="11"/>
      <c r="R96" s="11"/>
      <c r="S96" s="11"/>
      <c r="T96" s="11"/>
      <c r="U96" s="11"/>
      <c r="V96" s="11"/>
      <c r="W96" s="11"/>
      <c r="X96" s="11"/>
      <c r="Y96" s="11"/>
      <c r="Z96" s="11"/>
      <c r="AA96" s="11"/>
      <c r="AB96" s="11"/>
      <c r="AC96" s="11"/>
      <c r="AD96" s="11"/>
      <c r="AE96" s="11"/>
    </row>
    <row r="97" spans="2:31" ht="38.15" customHeight="1" thickBot="1" x14ac:dyDescent="0.4">
      <c r="B97" s="167" t="s">
        <v>123</v>
      </c>
      <c r="C97" s="154"/>
      <c r="D97" s="86">
        <f>SUMIF($D$65:$AG$65,D$94,$D68:$AG68)</f>
        <v>0</v>
      </c>
      <c r="E97" s="86">
        <f>SUMIF($D$65:$AG$65,E$94,$D68:$AG68)</f>
        <v>0</v>
      </c>
      <c r="F97" s="86">
        <f>IF($D$57="Sí",SUMIF($D$65:$AG$65,"Importe ayuda maxima",$D68:$AG68),E97*(SUMIF($D$65:$AG$65,"Importe ayuda maxima",$D68:$AG68)/SUMIF($D$65:$AG$65,$E$94,$D68:$AG68)))</f>
        <v>0</v>
      </c>
      <c r="G97" s="87">
        <f t="shared" si="116"/>
        <v>0</v>
      </c>
      <c r="I97" s="85" t="s">
        <v>138</v>
      </c>
      <c r="J97" s="90" t="str">
        <f>IF(D57="Sí","OK","Costes subcontratados superiores al límite establecido")</f>
        <v>OK</v>
      </c>
      <c r="K97" s="160" t="s">
        <v>156</v>
      </c>
      <c r="L97" s="161"/>
      <c r="M97" s="162"/>
      <c r="N97" s="11"/>
      <c r="O97" s="11"/>
      <c r="P97" s="11"/>
      <c r="Q97" s="11"/>
      <c r="R97" s="11"/>
      <c r="S97" s="11"/>
      <c r="T97" s="11"/>
      <c r="U97" s="11"/>
      <c r="V97" s="11"/>
      <c r="W97" s="11"/>
      <c r="X97" s="11"/>
      <c r="Y97" s="11"/>
      <c r="Z97" s="11"/>
      <c r="AA97" s="11"/>
      <c r="AB97" s="11"/>
      <c r="AC97" s="11"/>
      <c r="AD97" s="11"/>
      <c r="AE97" s="11"/>
    </row>
    <row r="98" spans="2:31" ht="21.65" customHeight="1" x14ac:dyDescent="0.35">
      <c r="B98" s="165" t="s">
        <v>157</v>
      </c>
      <c r="C98" s="166"/>
      <c r="D98" s="88">
        <f>SUM(D95:D97)</f>
        <v>0</v>
      </c>
      <c r="E98" s="88">
        <f>SUM(E95:E97)</f>
        <v>0</v>
      </c>
      <c r="F98" s="88">
        <f>SUM(F95:F97)</f>
        <v>0</v>
      </c>
      <c r="G98" s="89">
        <f>IFERROR(F98/E98,0)</f>
        <v>0</v>
      </c>
      <c r="H98" s="11"/>
      <c r="N98" s="11"/>
      <c r="O98" s="11"/>
      <c r="P98" s="11"/>
      <c r="Q98" s="11"/>
      <c r="R98" s="11"/>
      <c r="S98" s="11"/>
      <c r="T98" s="11"/>
      <c r="U98" s="11"/>
      <c r="V98" s="11"/>
      <c r="W98" s="11"/>
      <c r="X98" s="11"/>
      <c r="Y98" s="11"/>
      <c r="Z98" s="11"/>
      <c r="AA98" s="11"/>
      <c r="AB98" s="11"/>
      <c r="AC98" s="11"/>
      <c r="AD98" s="11"/>
      <c r="AE98" s="11"/>
    </row>
    <row r="99" spans="2:31" x14ac:dyDescent="0.35">
      <c r="B99" s="11"/>
      <c r="C99" s="11"/>
      <c r="D99" s="11"/>
      <c r="E99" s="11"/>
      <c r="F99" s="11"/>
      <c r="G99" s="11"/>
      <c r="H99" s="11"/>
      <c r="N99" s="11"/>
      <c r="O99" s="11"/>
      <c r="P99" s="11"/>
      <c r="Q99" s="11"/>
      <c r="R99" s="11"/>
      <c r="S99" s="11"/>
      <c r="T99" s="11"/>
      <c r="U99" s="11"/>
      <c r="V99" s="11"/>
      <c r="W99" s="11"/>
      <c r="X99" s="11"/>
      <c r="Y99" s="11"/>
      <c r="Z99" s="11"/>
      <c r="AA99" s="11"/>
      <c r="AB99" s="11"/>
      <c r="AC99" s="11"/>
      <c r="AD99" s="11"/>
      <c r="AE99" s="11"/>
    </row>
    <row r="102" spans="2:31" x14ac:dyDescent="0.35">
      <c r="L102" s="11"/>
      <c r="M102" s="11"/>
      <c r="N102" s="11"/>
    </row>
    <row r="104" spans="2:31" x14ac:dyDescent="0.35">
      <c r="E104" s="77"/>
      <c r="F104" s="78"/>
    </row>
    <row r="106" spans="2:31" ht="90.65" customHeight="1" x14ac:dyDescent="0.35"/>
    <row r="109" spans="2:31" x14ac:dyDescent="0.35">
      <c r="G109" s="21" t="s">
        <v>135</v>
      </c>
    </row>
  </sheetData>
  <sheetProtection sheet="1" objects="1" scenarios="1"/>
  <mergeCells count="84">
    <mergeCell ref="T33:V33"/>
    <mergeCell ref="M33:P33"/>
    <mergeCell ref="I33:L33"/>
    <mergeCell ref="C29:D29"/>
    <mergeCell ref="E57:G57"/>
    <mergeCell ref="B54:M54"/>
    <mergeCell ref="K23:L23"/>
    <mergeCell ref="B60:M60"/>
    <mergeCell ref="B57:C57"/>
    <mergeCell ref="B12:K13"/>
    <mergeCell ref="B15:K16"/>
    <mergeCell ref="E29:F29"/>
    <mergeCell ref="B19:D19"/>
    <mergeCell ref="E19:F19"/>
    <mergeCell ref="J19:L19"/>
    <mergeCell ref="K20:L20"/>
    <mergeCell ref="K21:L21"/>
    <mergeCell ref="C24:D24"/>
    <mergeCell ref="C25:D25"/>
    <mergeCell ref="C20:D20"/>
    <mergeCell ref="E20:F20"/>
    <mergeCell ref="K22:L22"/>
    <mergeCell ref="E21:F21"/>
    <mergeCell ref="E22:F22"/>
    <mergeCell ref="E28:F28"/>
    <mergeCell ref="C21:D21"/>
    <mergeCell ref="C22:D22"/>
    <mergeCell ref="C23:D23"/>
    <mergeCell ref="E23:F23"/>
    <mergeCell ref="E24:F24"/>
    <mergeCell ref="E25:F25"/>
    <mergeCell ref="E26:F26"/>
    <mergeCell ref="E27:F27"/>
    <mergeCell ref="C26:D26"/>
    <mergeCell ref="C27:D27"/>
    <mergeCell ref="C28:D28"/>
    <mergeCell ref="K24:L24"/>
    <mergeCell ref="B98:C98"/>
    <mergeCell ref="B77:C77"/>
    <mergeCell ref="B76:C76"/>
    <mergeCell ref="B97:C97"/>
    <mergeCell ref="B88:C88"/>
    <mergeCell ref="B94:C94"/>
    <mergeCell ref="B95:C95"/>
    <mergeCell ref="B96:C96"/>
    <mergeCell ref="B91:M91"/>
    <mergeCell ref="B83:C83"/>
    <mergeCell ref="B78:C78"/>
    <mergeCell ref="B79:C79"/>
    <mergeCell ref="B80:C80"/>
    <mergeCell ref="B81:C81"/>
    <mergeCell ref="B84:C84"/>
    <mergeCell ref="B85:C85"/>
    <mergeCell ref="P64:R64"/>
    <mergeCell ref="S64:U64"/>
    <mergeCell ref="B86:C86"/>
    <mergeCell ref="B87:C87"/>
    <mergeCell ref="K97:M97"/>
    <mergeCell ref="P76:R76"/>
    <mergeCell ref="S76:U76"/>
    <mergeCell ref="B66:C66"/>
    <mergeCell ref="B65:C65"/>
    <mergeCell ref="B64:C64"/>
    <mergeCell ref="B82:C82"/>
    <mergeCell ref="D64:F64"/>
    <mergeCell ref="D76:F76"/>
    <mergeCell ref="G76:I76"/>
    <mergeCell ref="J76:L76"/>
    <mergeCell ref="M76:O76"/>
    <mergeCell ref="V64:X64"/>
    <mergeCell ref="Y64:AA64"/>
    <mergeCell ref="AB64:AD64"/>
    <mergeCell ref="AE64:AG64"/>
    <mergeCell ref="Y76:AA76"/>
    <mergeCell ref="AB76:AD76"/>
    <mergeCell ref="AE76:AG76"/>
    <mergeCell ref="V76:X76"/>
    <mergeCell ref="B72:M72"/>
    <mergeCell ref="B69:C69"/>
    <mergeCell ref="B67:C67"/>
    <mergeCell ref="B68:C68"/>
    <mergeCell ref="G64:I64"/>
    <mergeCell ref="J64:L64"/>
    <mergeCell ref="M64:O64"/>
  </mergeCells>
  <phoneticPr fontId="20" type="noConversion"/>
  <conditionalFormatting sqref="D57">
    <cfRule type="containsText" dxfId="3" priority="3" operator="containsText" text="Sí">
      <formula>NOT(ISERROR(SEARCH("Sí",D57)))</formula>
    </cfRule>
    <cfRule type="notContainsText" dxfId="2" priority="4" operator="notContains" text="Sí">
      <formula>ISERROR(SEARCH("Sí",D57))</formula>
    </cfRule>
  </conditionalFormatting>
  <conditionalFormatting sqref="J97">
    <cfRule type="cellIs" dxfId="1" priority="1" operator="notEqual">
      <formula>"OK"</formula>
    </cfRule>
    <cfRule type="cellIs" dxfId="0" priority="2" operator="equal">
      <formula>"OK"</formula>
    </cfRule>
  </conditionalFormatting>
  <dataValidations count="3">
    <dataValidation type="list" allowBlank="1" showInputMessage="1" showErrorMessage="1" sqref="F35:F49" xr:uid="{B5369900-43E2-4320-9A0C-F1F8657EF468}">
      <formula1>$B$20:$B$29</formula1>
    </dataValidation>
    <dataValidation type="custom" operator="greaterThan" allowBlank="1" showInputMessage="1" showErrorMessage="1" error="El coste total no puede ser menor que el coste subvencionable" sqref="D69:AG69" xr:uid="{3EFB5BA7-D8D5-4ED9-9855-76BDA4EA5147}">
      <formula1>D69&gt;=E69</formula1>
    </dataValidation>
    <dataValidation operator="greaterThan" allowBlank="1" showInputMessage="1" showErrorMessage="1" error="El coste total no puede ser menor que el coste subvencionable" sqref="D66:AG68" xr:uid="{98A326CB-6A98-4C18-BE89-F9EE6EBEC60B}"/>
  </dataValidation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15301FB-E9D3-4D6E-ABCF-CD53E6C97AEB}">
          <x14:formula1>
            <xm:f>'Data validation'!$F$13:$F$14</xm:f>
          </x14:formula1>
          <xm:sqref>H20:H29</xm:sqref>
        </x14:dataValidation>
        <x14:dataValidation type="list" allowBlank="1" showInputMessage="1" showErrorMessage="1" xr:uid="{C288E50F-3A9B-405C-AFDD-18E424C25AF6}">
          <x14:formula1>
            <xm:f>'Data validation'!$B$18:$B$27</xm:f>
          </x14:formula1>
          <xm:sqref>C35:D49</xm:sqref>
        </x14:dataValidation>
        <x14:dataValidation type="list" allowBlank="1" showInputMessage="1" showErrorMessage="1" xr:uid="{0691FE71-8978-43AC-98B2-9CE70CE5473B}">
          <x14:formula1>
            <xm:f>'Data validation'!$B$6:$B$15</xm:f>
          </x14:formula1>
          <xm:sqref>B35:B49</xm:sqref>
        </x14:dataValidation>
        <x14:dataValidation type="list" allowBlank="1" showInputMessage="1" showErrorMessage="1" xr:uid="{4963F96A-AA4F-4FA5-9459-1C33E610375D}">
          <x14:formula1>
            <xm:f>'Data validation'!$F$6:$F$7</xm:f>
          </x14:formula1>
          <xm:sqref>E20:F29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16"/>
  <sheetViews>
    <sheetView workbookViewId="0">
      <selection activeCell="G30" sqref="G30"/>
    </sheetView>
  </sheetViews>
  <sheetFormatPr defaultColWidth="10.81640625" defaultRowHeight="14.5" x14ac:dyDescent="0.35"/>
  <cols>
    <col min="1" max="1" width="3" style="11" customWidth="1"/>
    <col min="2" max="2" width="17.54296875" style="11" customWidth="1"/>
    <col min="3" max="3" width="21.453125" style="11" customWidth="1"/>
    <col min="4" max="4" width="20.54296875" style="11" customWidth="1"/>
    <col min="5" max="8" width="14.453125" style="11" customWidth="1"/>
    <col min="9" max="9" width="21.54296875" style="11" bestFit="1" customWidth="1"/>
    <col min="10" max="11" width="13.453125" style="11" customWidth="1"/>
    <col min="12" max="16384" width="10.81640625" style="11"/>
  </cols>
  <sheetData>
    <row r="1" spans="1:11" x14ac:dyDescent="0.35">
      <c r="A1" s="3"/>
      <c r="B1" s="3"/>
      <c r="C1" s="3"/>
      <c r="D1" s="3"/>
      <c r="E1" s="3"/>
      <c r="F1" s="3"/>
      <c r="G1" s="3"/>
      <c r="H1" s="3"/>
      <c r="I1" s="3"/>
      <c r="J1" s="3"/>
      <c r="K1" s="3"/>
    </row>
    <row r="2" spans="1:11" x14ac:dyDescent="0.35">
      <c r="A2" s="3"/>
      <c r="B2" s="3"/>
      <c r="C2" s="3"/>
      <c r="D2" s="3"/>
      <c r="E2" s="3"/>
      <c r="F2" s="3"/>
      <c r="G2" s="3"/>
      <c r="H2" s="3"/>
      <c r="I2" s="3"/>
      <c r="J2" s="3"/>
      <c r="K2" s="3"/>
    </row>
    <row r="3" spans="1:11" x14ac:dyDescent="0.35">
      <c r="A3" s="3"/>
      <c r="B3" s="3"/>
      <c r="C3" s="3"/>
      <c r="D3" s="3"/>
      <c r="E3" s="3"/>
      <c r="F3" s="3"/>
      <c r="G3" s="3"/>
      <c r="H3" s="3"/>
      <c r="I3" s="3" t="s">
        <v>0</v>
      </c>
      <c r="J3" s="115" t="str">
        <f>+IF('0. Instrucciones'!$O$3="","",'0. Instrucciones'!$O$3)</f>
        <v/>
      </c>
      <c r="K3" s="116"/>
    </row>
    <row r="4" spans="1:11" x14ac:dyDescent="0.35">
      <c r="A4" s="3"/>
      <c r="B4" s="3"/>
      <c r="C4" s="3"/>
      <c r="D4" s="3"/>
      <c r="E4" s="3"/>
      <c r="F4" s="3"/>
      <c r="G4" s="3"/>
      <c r="H4" s="3"/>
      <c r="I4" s="3"/>
      <c r="J4" s="3"/>
      <c r="K4" s="3"/>
    </row>
    <row r="5" spans="1:11" x14ac:dyDescent="0.35">
      <c r="A5" s="3"/>
      <c r="B5" s="3"/>
      <c r="C5" s="3"/>
      <c r="D5" s="3"/>
      <c r="E5" s="3"/>
      <c r="F5" s="3"/>
      <c r="G5" s="3"/>
      <c r="H5" s="3"/>
      <c r="I5" s="3"/>
      <c r="J5" s="3"/>
      <c r="K5" s="3"/>
    </row>
    <row r="6" spans="1:11" x14ac:dyDescent="0.35">
      <c r="A6" s="3"/>
      <c r="B6" s="3"/>
      <c r="C6" s="3"/>
      <c r="D6" s="3"/>
      <c r="E6" s="3"/>
      <c r="F6" s="3"/>
      <c r="G6" s="3"/>
      <c r="H6" s="3"/>
      <c r="I6" s="3"/>
      <c r="J6" s="3"/>
      <c r="K6" s="3"/>
    </row>
    <row r="7" spans="1:11" x14ac:dyDescent="0.35">
      <c r="A7" s="3"/>
      <c r="B7" s="3"/>
      <c r="C7" s="3"/>
      <c r="D7" s="3"/>
      <c r="E7" s="3"/>
      <c r="F7" s="3"/>
      <c r="G7" s="3"/>
      <c r="H7" s="3"/>
      <c r="I7" s="3"/>
      <c r="J7" s="3"/>
      <c r="K7" s="3"/>
    </row>
    <row r="8" spans="1:11" ht="21" x14ac:dyDescent="0.35">
      <c r="A8" s="4"/>
      <c r="B8" s="1" t="s">
        <v>159</v>
      </c>
      <c r="C8" s="1"/>
      <c r="D8" s="1"/>
      <c r="E8" s="1"/>
      <c r="F8" s="1"/>
      <c r="G8" s="1"/>
      <c r="H8" s="1"/>
      <c r="I8" s="1"/>
      <c r="J8" s="1"/>
      <c r="K8" s="1"/>
    </row>
    <row r="10" spans="1:11" ht="15.5" x14ac:dyDescent="0.35">
      <c r="A10" s="28"/>
      <c r="B10" s="30" t="s">
        <v>18</v>
      </c>
      <c r="C10" s="28"/>
      <c r="D10" s="28"/>
      <c r="E10" s="28"/>
      <c r="F10" s="28"/>
      <c r="G10" s="28"/>
      <c r="H10" s="28"/>
      <c r="I10" s="28"/>
      <c r="J10" s="28"/>
      <c r="K10" s="28"/>
    </row>
    <row r="11" spans="1:11" x14ac:dyDescent="0.35">
      <c r="F11" s="34"/>
      <c r="G11" s="34" t="s">
        <v>108</v>
      </c>
      <c r="H11" s="34" t="s">
        <v>160</v>
      </c>
    </row>
    <row r="12" spans="1:11" x14ac:dyDescent="0.35">
      <c r="C12" s="32" t="s">
        <v>161</v>
      </c>
      <c r="D12" s="31"/>
      <c r="E12" s="32"/>
    </row>
    <row r="13" spans="1:11" x14ac:dyDescent="0.35">
      <c r="C13" s="26" t="s">
        <v>162</v>
      </c>
      <c r="D13" s="26" t="s">
        <v>163</v>
      </c>
      <c r="E13" s="26" t="s">
        <v>164</v>
      </c>
    </row>
    <row r="14" spans="1:11" x14ac:dyDescent="0.35">
      <c r="B14" s="11" t="s">
        <v>165</v>
      </c>
      <c r="C14" s="25"/>
      <c r="D14" s="25"/>
      <c r="E14" s="33">
        <f>C14+D14</f>
        <v>0</v>
      </c>
    </row>
    <row r="15" spans="1:11" x14ac:dyDescent="0.35">
      <c r="B15" s="11" t="s">
        <v>166</v>
      </c>
      <c r="C15" s="25"/>
      <c r="D15" s="25"/>
      <c r="E15" s="33">
        <f>C15+D15</f>
        <v>0</v>
      </c>
    </row>
    <row r="16" spans="1:11" x14ac:dyDescent="0.35">
      <c r="B16" s="29" t="s">
        <v>164</v>
      </c>
      <c r="C16" s="27">
        <f>C14+C15</f>
        <v>0</v>
      </c>
      <c r="D16" s="27">
        <f>D14+D15</f>
        <v>0</v>
      </c>
      <c r="E16" s="33">
        <f>C16+D16</f>
        <v>0</v>
      </c>
    </row>
  </sheetData>
  <sheetProtection algorithmName="SHA-512" hashValue="86QBh2hSaj4/heBOykAFCz5O2s6ZtXverQwqVw0K4FR3cdWpMhEw+kmDHbdbZSFRyQvStZBVya0lDfMoBl+EdA==" saltValue="xpcS+ZlLlBhfTjreCI4QEQ=="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957A-6545-476C-A9A4-522472F41180}">
  <dimension ref="A1:J34"/>
  <sheetViews>
    <sheetView tabSelected="1" topLeftCell="A4" workbookViewId="0">
      <selection activeCell="G13" sqref="G13"/>
    </sheetView>
  </sheetViews>
  <sheetFormatPr defaultColWidth="10.81640625" defaultRowHeight="14.5" x14ac:dyDescent="0.35"/>
  <cols>
    <col min="1" max="1" width="3.26953125" style="11" customWidth="1"/>
    <col min="2" max="2" width="50.54296875" style="11" bestFit="1" customWidth="1"/>
    <col min="3" max="3" width="23.453125" style="11" customWidth="1"/>
    <col min="4" max="5" width="8.81640625" style="11" customWidth="1"/>
    <col min="6" max="6" width="21.7265625" style="11" bestFit="1" customWidth="1"/>
    <col min="7" max="8" width="16.7265625" style="11" customWidth="1"/>
    <col min="9" max="10" width="8.81640625" style="11" customWidth="1"/>
    <col min="11" max="16384" width="10.81640625" style="11"/>
  </cols>
  <sheetData>
    <row r="1" spans="1:10" x14ac:dyDescent="0.35">
      <c r="A1" s="3"/>
      <c r="B1" s="3"/>
      <c r="C1" s="3"/>
      <c r="D1" s="3"/>
      <c r="E1" s="3"/>
      <c r="F1" s="3"/>
      <c r="G1" s="3"/>
      <c r="H1" s="3"/>
      <c r="I1" s="3"/>
      <c r="J1" s="3"/>
    </row>
    <row r="2" spans="1:10" x14ac:dyDescent="0.35">
      <c r="A2" s="3"/>
      <c r="B2" s="3"/>
      <c r="C2" s="3"/>
      <c r="D2" s="3"/>
      <c r="E2" s="3"/>
      <c r="F2" s="3"/>
      <c r="G2" s="3"/>
      <c r="H2" s="3"/>
      <c r="I2" s="3"/>
      <c r="J2" s="3"/>
    </row>
    <row r="3" spans="1:10" x14ac:dyDescent="0.35">
      <c r="A3" s="3"/>
      <c r="B3" s="3"/>
      <c r="C3" s="3"/>
      <c r="D3" s="3"/>
      <c r="E3" s="3"/>
      <c r="F3" s="3" t="s">
        <v>0</v>
      </c>
      <c r="G3" s="115" t="str">
        <f>+IF('0. Instrucciones'!$O$3="","",'0. Instrucciones'!$O$3)</f>
        <v/>
      </c>
      <c r="H3" s="116"/>
      <c r="I3" s="3"/>
      <c r="J3" s="3"/>
    </row>
    <row r="4" spans="1:10" x14ac:dyDescent="0.35">
      <c r="A4" s="3"/>
      <c r="B4" s="3"/>
      <c r="C4" s="3"/>
      <c r="D4" s="3"/>
      <c r="E4" s="3"/>
      <c r="F4" s="3"/>
      <c r="G4" s="3"/>
      <c r="H4" s="3"/>
      <c r="I4" s="3"/>
      <c r="J4" s="3"/>
    </row>
    <row r="5" spans="1:10" x14ac:dyDescent="0.35">
      <c r="A5" s="3"/>
      <c r="B5" s="3"/>
      <c r="C5" s="3"/>
      <c r="D5" s="3"/>
      <c r="E5" s="3"/>
      <c r="F5" s="3"/>
      <c r="G5" s="3"/>
      <c r="H5" s="3"/>
      <c r="I5" s="3"/>
      <c r="J5" s="3"/>
    </row>
    <row r="6" spans="1:10" x14ac:dyDescent="0.35">
      <c r="A6" s="3"/>
      <c r="B6" s="3"/>
      <c r="C6" s="3"/>
      <c r="D6" s="3"/>
      <c r="E6" s="3"/>
      <c r="F6" s="3"/>
      <c r="G6" s="3"/>
      <c r="H6" s="3"/>
      <c r="I6" s="3"/>
      <c r="J6" s="3"/>
    </row>
    <row r="7" spans="1:10" x14ac:dyDescent="0.35">
      <c r="A7" s="3"/>
      <c r="B7" s="3"/>
      <c r="C7" s="3"/>
      <c r="D7" s="3"/>
      <c r="E7" s="3"/>
      <c r="F7" s="3"/>
      <c r="G7" s="3"/>
      <c r="H7" s="3"/>
      <c r="I7" s="3"/>
      <c r="J7" s="3"/>
    </row>
    <row r="8" spans="1:10" ht="21" x14ac:dyDescent="0.35">
      <c r="A8" s="4"/>
      <c r="B8" s="1" t="s">
        <v>167</v>
      </c>
      <c r="C8" s="1"/>
      <c r="D8" s="1"/>
      <c r="E8" s="1"/>
      <c r="F8" s="1"/>
      <c r="G8" s="1"/>
      <c r="H8" s="1"/>
      <c r="I8" s="6"/>
      <c r="J8" s="4"/>
    </row>
    <row r="11" spans="1:10" ht="15" thickBot="1" x14ac:dyDescent="0.4">
      <c r="B11" s="29" t="s">
        <v>168</v>
      </c>
      <c r="C11" s="37"/>
    </row>
    <row r="12" spans="1:10" ht="15.5" thickTop="1" thickBot="1" x14ac:dyDescent="0.4">
      <c r="B12" s="38" t="s">
        <v>170</v>
      </c>
      <c r="C12" s="40">
        <f>'4. Presupuesto Total '!D98</f>
        <v>0</v>
      </c>
    </row>
    <row r="13" spans="1:10" ht="15.5" thickTop="1" thickBot="1" x14ac:dyDescent="0.4">
      <c r="B13" s="38" t="s">
        <v>171</v>
      </c>
      <c r="C13" s="40">
        <f>'4. Presupuesto Total '!E98</f>
        <v>0</v>
      </c>
    </row>
    <row r="14" spans="1:10" ht="15.5" thickTop="1" thickBot="1" x14ac:dyDescent="0.4">
      <c r="B14" s="38" t="s">
        <v>169</v>
      </c>
      <c r="C14" s="40">
        <f>'4. Presupuesto Total '!F98</f>
        <v>0</v>
      </c>
    </row>
    <row r="15" spans="1:10" ht="15.5" thickTop="1" thickBot="1" x14ac:dyDescent="0.4">
      <c r="B15" s="38" t="s">
        <v>172</v>
      </c>
      <c r="C15" s="41">
        <f>'4. Presupuesto Total '!G98</f>
        <v>0</v>
      </c>
    </row>
    <row r="16" spans="1:10" ht="15.5" thickTop="1" thickBot="1" x14ac:dyDescent="0.4">
      <c r="B16" s="38" t="s">
        <v>173</v>
      </c>
      <c r="C16" s="59">
        <f>SUM('1. Plan de Financiación'!E38:E40)</f>
        <v>0</v>
      </c>
    </row>
    <row r="17" spans="2:7" ht="15" thickTop="1" x14ac:dyDescent="0.35"/>
    <row r="18" spans="2:7" ht="15" thickBot="1" x14ac:dyDescent="0.4">
      <c r="B18" s="29" t="s">
        <v>174</v>
      </c>
      <c r="C18" s="37"/>
    </row>
    <row r="19" spans="2:7" ht="15.5" thickTop="1" thickBot="1" x14ac:dyDescent="0.4">
      <c r="B19" s="38" t="s">
        <v>175</v>
      </c>
      <c r="C19" s="42">
        <f>COUNT('1. Plan de Financiación'!B16:B30)</f>
        <v>0</v>
      </c>
    </row>
    <row r="20" spans="2:7" ht="15.5" thickTop="1" thickBot="1" x14ac:dyDescent="0.4">
      <c r="B20" s="38" t="s">
        <v>176</v>
      </c>
      <c r="C20" s="42">
        <f>COUNTIF('1. Plan de Financiación'!E16:E30,"=España")</f>
        <v>0</v>
      </c>
    </row>
    <row r="21" spans="2:7" ht="15.5" thickTop="1" thickBot="1" x14ac:dyDescent="0.4">
      <c r="B21" s="38" t="s">
        <v>177</v>
      </c>
      <c r="C21" s="42">
        <f>COUNTIF('1. Plan de Financiación'!C16:C30,"=Pequeña empresa")+COUNTIF('1. Plan de Financiación'!C16:C30,"=Mediana empresa")</f>
        <v>0</v>
      </c>
    </row>
    <row r="22" spans="2:7" ht="15.5" thickTop="1" thickBot="1" x14ac:dyDescent="0.4">
      <c r="B22" s="38" t="s">
        <v>178</v>
      </c>
      <c r="C22" s="42">
        <f>COUNTIF('1. Plan de Financiación'!F16:F30,"=Sí")</f>
        <v>0</v>
      </c>
    </row>
    <row r="23" spans="2:7" ht="15" thickTop="1" x14ac:dyDescent="0.35"/>
    <row r="24" spans="2:7" ht="15" thickBot="1" x14ac:dyDescent="0.4">
      <c r="B24" s="29" t="s">
        <v>179</v>
      </c>
    </row>
    <row r="25" spans="2:7" ht="15.5" thickTop="1" thickBot="1" x14ac:dyDescent="0.4">
      <c r="B25" s="38" t="s">
        <v>180</v>
      </c>
      <c r="C25" s="42">
        <f>'5. Impacto en empleo'!C16</f>
        <v>0</v>
      </c>
    </row>
    <row r="26" spans="2:7" ht="15.5" thickTop="1" thickBot="1" x14ac:dyDescent="0.4">
      <c r="B26" s="38" t="s">
        <v>181</v>
      </c>
      <c r="C26" s="42">
        <f>'5. Impacto en empleo'!D16</f>
        <v>0</v>
      </c>
    </row>
    <row r="27" spans="2:7" ht="15.5" thickTop="1" thickBot="1" x14ac:dyDescent="0.4">
      <c r="B27" s="39" t="s">
        <v>164</v>
      </c>
      <c r="C27" s="43">
        <f>SUM(C25:C26)</f>
        <v>0</v>
      </c>
    </row>
    <row r="29" spans="2:7" x14ac:dyDescent="0.35">
      <c r="B29" s="29" t="s">
        <v>193</v>
      </c>
    </row>
    <row r="30" spans="2:7" ht="58" x14ac:dyDescent="0.35">
      <c r="B30" s="169" t="s">
        <v>155</v>
      </c>
      <c r="C30" s="169"/>
      <c r="D30" s="118" t="s">
        <v>129</v>
      </c>
      <c r="E30" s="118" t="s">
        <v>149</v>
      </c>
      <c r="F30" s="118" t="s">
        <v>191</v>
      </c>
      <c r="G30" s="118" t="s">
        <v>192</v>
      </c>
    </row>
    <row r="31" spans="2:7" ht="44" customHeight="1" x14ac:dyDescent="0.35">
      <c r="B31" s="167" t="s">
        <v>121</v>
      </c>
      <c r="C31" s="154"/>
      <c r="D31" s="86">
        <f>'4. Presupuesto Total '!D95</f>
        <v>0</v>
      </c>
      <c r="E31" s="86">
        <f>'4. Presupuesto Total '!E95</f>
        <v>0</v>
      </c>
      <c r="F31" s="86">
        <f>'4. Presupuesto Total '!F95</f>
        <v>0</v>
      </c>
      <c r="G31" s="87">
        <f>IFERROR(F31/E31,0)</f>
        <v>0</v>
      </c>
    </row>
    <row r="32" spans="2:7" ht="44" customHeight="1" x14ac:dyDescent="0.35">
      <c r="B32" s="167" t="s">
        <v>150</v>
      </c>
      <c r="C32" s="154"/>
      <c r="D32" s="86">
        <f>'4. Presupuesto Total '!D96</f>
        <v>0</v>
      </c>
      <c r="E32" s="86">
        <f>'4. Presupuesto Total '!E96</f>
        <v>0</v>
      </c>
      <c r="F32" s="86">
        <f>'4. Presupuesto Total '!F96</f>
        <v>0</v>
      </c>
      <c r="G32" s="87">
        <f t="shared" ref="G32:G33" si="0">IFERROR(F32/E32,0)</f>
        <v>0</v>
      </c>
    </row>
    <row r="33" spans="2:7" ht="44" customHeight="1" thickBot="1" x14ac:dyDescent="0.4">
      <c r="B33" s="167" t="s">
        <v>123</v>
      </c>
      <c r="C33" s="154"/>
      <c r="D33" s="86">
        <f>'4. Presupuesto Total '!D97</f>
        <v>0</v>
      </c>
      <c r="E33" s="86">
        <f>'4. Presupuesto Total '!E97</f>
        <v>0</v>
      </c>
      <c r="F33" s="86">
        <f>'4. Presupuesto Total '!F97</f>
        <v>0</v>
      </c>
      <c r="G33" s="87">
        <f t="shared" si="0"/>
        <v>0</v>
      </c>
    </row>
    <row r="34" spans="2:7" ht="18.5" x14ac:dyDescent="0.35">
      <c r="B34" s="165" t="s">
        <v>157</v>
      </c>
      <c r="C34" s="166"/>
      <c r="D34" s="88">
        <f>SUM(D31:D33)</f>
        <v>0</v>
      </c>
      <c r="E34" s="88">
        <f>SUM(E31:E33)</f>
        <v>0</v>
      </c>
      <c r="F34" s="88">
        <f>SUM(F31:F33)</f>
        <v>0</v>
      </c>
      <c r="G34" s="89">
        <f>IFERROR(F34/E34,0)</f>
        <v>0</v>
      </c>
    </row>
  </sheetData>
  <sheetProtection algorithmName="SHA-512" hashValue="c2DCEsnxd7Ge1dIBEVVRWQbvLualw9wWnorotEgqCkCU1tetZI6H0OC0YumnVXNY61RtT2CIi37Hto8ms9ZWqA==" saltValue="G9Zbd0PqfhbNWeV78YBYGg==" spinCount="100000" sheet="1" objects="1" scenarios="1"/>
  <mergeCells count="5">
    <mergeCell ref="B30:C30"/>
    <mergeCell ref="B31:C31"/>
    <mergeCell ref="B32:C32"/>
    <mergeCell ref="B33:C33"/>
    <mergeCell ref="B34:C34"/>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defaultColWidth="8.81640625" defaultRowHeight="14.5" x14ac:dyDescent="0.35"/>
  <cols>
    <col min="1" max="1" width="3.4531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920A2-2ADE-4398-9A8B-00CACC70F077}">
  <sheetPr>
    <tabColor theme="5" tint="0.59999389629810485"/>
  </sheetPr>
  <dimension ref="B5:F27"/>
  <sheetViews>
    <sheetView workbookViewId="0">
      <selection activeCell="D28" sqref="D28"/>
    </sheetView>
  </sheetViews>
  <sheetFormatPr defaultColWidth="8.7265625" defaultRowHeight="14.5" x14ac:dyDescent="0.35"/>
  <cols>
    <col min="1" max="1" width="8.7265625" style="11"/>
    <col min="2" max="2" width="22.81640625" style="11" customWidth="1"/>
    <col min="3" max="5" width="8.7265625" style="11"/>
    <col min="6" max="6" width="40.54296875" style="11" bestFit="1" customWidth="1"/>
    <col min="7" max="16384" width="8.7265625" style="11"/>
  </cols>
  <sheetData>
    <row r="5" spans="2:6" x14ac:dyDescent="0.35">
      <c r="B5" s="46" t="s">
        <v>182</v>
      </c>
      <c r="F5" s="45" t="s">
        <v>183</v>
      </c>
    </row>
    <row r="6" spans="2:6" x14ac:dyDescent="0.35">
      <c r="B6" s="44" t="s">
        <v>94</v>
      </c>
      <c r="F6" s="38" t="s">
        <v>107</v>
      </c>
    </row>
    <row r="7" spans="2:6" x14ac:dyDescent="0.35">
      <c r="B7" s="44" t="s">
        <v>134</v>
      </c>
      <c r="F7" s="38" t="s">
        <v>103</v>
      </c>
    </row>
    <row r="8" spans="2:6" x14ac:dyDescent="0.35">
      <c r="B8" s="44" t="s">
        <v>141</v>
      </c>
      <c r="F8" s="38" t="s">
        <v>158</v>
      </c>
    </row>
    <row r="9" spans="2:6" x14ac:dyDescent="0.35">
      <c r="B9" s="44" t="s">
        <v>142</v>
      </c>
      <c r="F9" s="38" t="s">
        <v>184</v>
      </c>
    </row>
    <row r="10" spans="2:6" x14ac:dyDescent="0.35">
      <c r="B10" s="44" t="s">
        <v>143</v>
      </c>
      <c r="F10" s="38" t="s">
        <v>185</v>
      </c>
    </row>
    <row r="11" spans="2:6" x14ac:dyDescent="0.35">
      <c r="B11" s="44" t="s">
        <v>144</v>
      </c>
    </row>
    <row r="12" spans="2:6" x14ac:dyDescent="0.35">
      <c r="B12" s="44" t="s">
        <v>136</v>
      </c>
      <c r="F12" s="45" t="s">
        <v>186</v>
      </c>
    </row>
    <row r="13" spans="2:6" x14ac:dyDescent="0.35">
      <c r="B13" s="44" t="s">
        <v>145</v>
      </c>
      <c r="F13" s="38" t="s">
        <v>108</v>
      </c>
    </row>
    <row r="14" spans="2:6" x14ac:dyDescent="0.35">
      <c r="B14" s="44" t="s">
        <v>146</v>
      </c>
      <c r="F14" s="38" t="s">
        <v>104</v>
      </c>
    </row>
    <row r="15" spans="2:6" x14ac:dyDescent="0.35">
      <c r="B15" s="44" t="s">
        <v>147</v>
      </c>
    </row>
    <row r="17" spans="2:2" x14ac:dyDescent="0.35">
      <c r="B17" s="46" t="s">
        <v>89</v>
      </c>
    </row>
    <row r="18" spans="2:2" x14ac:dyDescent="0.35">
      <c r="B18" s="44">
        <v>1</v>
      </c>
    </row>
    <row r="19" spans="2:2" x14ac:dyDescent="0.35">
      <c r="B19" s="44">
        <v>2</v>
      </c>
    </row>
    <row r="20" spans="2:2" x14ac:dyDescent="0.35">
      <c r="B20" s="44">
        <v>3</v>
      </c>
    </row>
    <row r="21" spans="2:2" x14ac:dyDescent="0.35">
      <c r="B21" s="44">
        <v>4</v>
      </c>
    </row>
    <row r="22" spans="2:2" x14ac:dyDescent="0.35">
      <c r="B22" s="44">
        <v>5</v>
      </c>
    </row>
    <row r="23" spans="2:2" x14ac:dyDescent="0.35">
      <c r="B23" s="44">
        <v>6</v>
      </c>
    </row>
    <row r="24" spans="2:2" x14ac:dyDescent="0.35">
      <c r="B24" s="44">
        <v>7</v>
      </c>
    </row>
    <row r="25" spans="2:2" x14ac:dyDescent="0.35">
      <c r="B25" s="44">
        <v>8</v>
      </c>
    </row>
    <row r="26" spans="2:2" x14ac:dyDescent="0.35">
      <c r="B26" s="44">
        <v>9</v>
      </c>
    </row>
    <row r="27" spans="2:2" x14ac:dyDescent="0.35">
      <c r="B27" s="44">
        <v>10</v>
      </c>
    </row>
  </sheetData>
  <sheetProtection sheet="1" objects="1" scenarios="1"/>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18" ma:contentTypeDescription="Create a new document." ma:contentTypeScope="" ma:versionID="31a608db3f0edf3804413dffd3b51692">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419fb34aa60f57d0f17434f66b929f18"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F2D9B-5EA5-4455-ADE2-BE2145971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506d0-762b-47aa-adb6-8b80fc2be8cf"/>
    <ds:schemaRef ds:uri="14cfccfe-d05c-4ace-ac9c-889a36918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4A53A-763F-4731-8995-DDCE0F5954E7}">
  <ds:schemaRef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14cfccfe-d05c-4ace-ac9c-889a36918eb7"/>
    <ds:schemaRef ds:uri="http://schemas.microsoft.com/office/infopath/2007/PartnerControls"/>
    <ds:schemaRef ds:uri="http://schemas.openxmlformats.org/package/2006/metadata/core-properties"/>
    <ds:schemaRef ds:uri="25b506d0-762b-47aa-adb6-8b80fc2be8cf"/>
    <ds:schemaRef ds:uri="http://purl.org/dc/dcmitype/"/>
  </ds:schemaRefs>
</ds:datastoreItem>
</file>

<file path=customXml/itemProps3.xml><?xml version="1.0" encoding="utf-8"?>
<ds:datastoreItem xmlns:ds="http://schemas.openxmlformats.org/officeDocument/2006/customXml" ds:itemID="{7AA141BC-F3A4-4EEC-8F88-954D1E58C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 Instrucciones</vt:lpstr>
      <vt:lpstr>1. Plan de Financiación</vt:lpstr>
      <vt:lpstr>2. Plan de Negocio</vt:lpstr>
      <vt:lpstr>3. Paquetes y Tareas</vt:lpstr>
      <vt:lpstr>4. Presupuesto Total </vt:lpstr>
      <vt:lpstr>5. Impacto en empleo</vt:lpstr>
      <vt:lpstr>6. Resumen criterios evaluación</vt:lpstr>
      <vt:lpstr>Auxiliar-&gt;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Andrea Demurtas</cp:lastModifiedBy>
  <cp:revision/>
  <dcterms:created xsi:type="dcterms:W3CDTF">2022-03-24T07:52:50Z</dcterms:created>
  <dcterms:modified xsi:type="dcterms:W3CDTF">2022-04-08T14:33:58Z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ies>
</file>