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https://trinomics.sharepoint.com/Ong/TEC8335EU REFORM - RRP Spain/Implementation/D2 to D5/H2/memorias economicas/final drafts/"/>
    </mc:Choice>
  </mc:AlternateContent>
  <xr:revisionPtr revIDLastSave="1244" documentId="13_ncr:1_{E402F3D7-4847-48A1-90A9-1AFCF38C1C51}" xr6:coauthVersionLast="47" xr6:coauthVersionMax="47" xr10:uidLastSave="{7568D8AD-2E39-4256-88D4-7DFD873C7EAB}"/>
  <workbookProtection workbookAlgorithmName="SHA-512" workbookHashValue="rt2L3RxOqg1m5Xv+79czSOady+JI91N8TxdufhUiKM8b3potcv8kWj76Ze289Tedmne3O7rlhdvzVrz4gioY8A==" workbookSaltValue="Wvmd9Yioe2KOh1nF1CTpwA==" workbookSpinCount="100000" lockStructure="1"/>
  <bookViews>
    <workbookView xWindow="28680" yWindow="-5880" windowWidth="29040" windowHeight="15720" activeTab="5" xr2:uid="{A4647845-673C-4FE8-B40B-FB441CE83475}"/>
  </bookViews>
  <sheets>
    <sheet name="0. Instrucciones" sheetId="1" r:id="rId1"/>
    <sheet name="1. Plan de Financiación" sheetId="2" r:id="rId2"/>
    <sheet name="2. Paquetes y Tareas" sheetId="25" r:id="rId3"/>
    <sheet name="3. Amortización " sheetId="26" r:id="rId4"/>
    <sheet name="4. Presupuesto Total " sheetId="15" r:id="rId5"/>
    <sheet name="5. Impacto en empleo" sheetId="6" r:id="rId6"/>
    <sheet name="6. Resumen criterios evaluación" sheetId="19" r:id="rId7"/>
    <sheet name="Auxiliar-&gt;" sheetId="7" state="hidden" r:id="rId8"/>
    <sheet name="Data validation" sheetId="23" state="hidden" r:id="rId9"/>
    <sheet name="Costes máximos" sheetId="8" state="hidden" r:id="rId10"/>
    <sheet name="Intensidades de ayuda máxima" sheetId="24" state="hidden" r:id="rId11"/>
  </sheets>
  <externalReferences>
    <externalReference r:id="rId12"/>
    <externalReference r:id="rId13"/>
  </externalReferences>
  <definedNames>
    <definedName name="Consommations">[1]Sources!$B$53:$E$62</definedName>
    <definedName name="Matrice_clefs" localSheetId="8">#REF!</definedName>
    <definedName name="Matrice_clefs" localSheetId="10">#REF!</definedName>
    <definedName name="Matrice_clefs">#REF!</definedName>
    <definedName name="Matriz">[2]Colaboración!$B$5:$G$15</definedName>
    <definedName name="Nom_court" localSheetId="8">#REF!</definedName>
    <definedName name="Nom_court" localSheetId="10">#REF!</definedName>
    <definedName name="Nom_court">#REF!</definedName>
    <definedName name="RefDiesel_BOM">[2]Sheet4!$J$24</definedName>
    <definedName name="RefDiesel_bus">[2]Sheet4!$J$23</definedName>
    <definedName name="RefDiesel_VUL1">[2]Sheet4!$J$21</definedName>
    <definedName name="RefDiesel_VUL2">[2]Sheet4!$J$22</definedName>
    <definedName name="RefH2_BOM">[2]Sheet4!$I$24</definedName>
    <definedName name="RefH2_bus">[2]Sheet4!$I$23</definedName>
    <definedName name="RefH2_VUL1">[2]Sheet4!$I$21</definedName>
    <definedName name="RefH2_VUL2">[2]Sheet4!$I$22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9" i="15" l="1"/>
  <c r="D91" i="15"/>
  <c r="AG97" i="15"/>
  <c r="AE97" i="15"/>
  <c r="AF97" i="15" s="1"/>
  <c r="AD97" i="15"/>
  <c r="AB97" i="15"/>
  <c r="AC97" i="15" s="1"/>
  <c r="AA97" i="15"/>
  <c r="Y97" i="15"/>
  <c r="Z97" i="15" s="1"/>
  <c r="X97" i="15"/>
  <c r="V97" i="15"/>
  <c r="W97" i="15" s="1"/>
  <c r="U97" i="15"/>
  <c r="S97" i="15"/>
  <c r="T97" i="15" s="1"/>
  <c r="R97" i="15"/>
  <c r="P97" i="15"/>
  <c r="Q97" i="15" s="1"/>
  <c r="O97" i="15"/>
  <c r="M97" i="15"/>
  <c r="N97" i="15" s="1"/>
  <c r="L97" i="15"/>
  <c r="J97" i="15"/>
  <c r="K97" i="15" s="1"/>
  <c r="G97" i="15"/>
  <c r="H97" i="15" s="1"/>
  <c r="D97" i="15"/>
  <c r="E97" i="15" s="1"/>
  <c r="D77" i="15"/>
  <c r="H87" i="15"/>
  <c r="G87" i="15"/>
  <c r="D88" i="15"/>
  <c r="E77" i="15"/>
  <c r="D76" i="15"/>
  <c r="L75" i="15"/>
  <c r="D75" i="15"/>
  <c r="G74" i="15"/>
  <c r="D74" i="15"/>
  <c r="AG73" i="15"/>
  <c r="AF73" i="15"/>
  <c r="AE73" i="15"/>
  <c r="AD73" i="15"/>
  <c r="AC73" i="15"/>
  <c r="AB73" i="15"/>
  <c r="AA73" i="15"/>
  <c r="Z73" i="15"/>
  <c r="Y73" i="15"/>
  <c r="X73" i="15"/>
  <c r="W73" i="15"/>
  <c r="V73" i="15"/>
  <c r="U73" i="15"/>
  <c r="T73" i="15"/>
  <c r="S73" i="15"/>
  <c r="R73" i="15"/>
  <c r="Q73" i="15"/>
  <c r="P73" i="15"/>
  <c r="O73" i="15"/>
  <c r="N73" i="15"/>
  <c r="M73" i="15"/>
  <c r="L73" i="15"/>
  <c r="D90" i="15"/>
  <c r="L16" i="26" l="1"/>
  <c r="K17" i="26" l="1"/>
  <c r="K18" i="26"/>
  <c r="K19" i="26"/>
  <c r="K20" i="26"/>
  <c r="K21" i="26"/>
  <c r="K22" i="26"/>
  <c r="K23" i="26"/>
  <c r="K24" i="26"/>
  <c r="K25" i="26"/>
  <c r="K26" i="26"/>
  <c r="K27" i="26"/>
  <c r="K28" i="26"/>
  <c r="K29" i="26"/>
  <c r="K30" i="26"/>
  <c r="K31" i="26"/>
  <c r="K32" i="26"/>
  <c r="K33" i="26"/>
  <c r="K34" i="26"/>
  <c r="K35" i="26"/>
  <c r="K36" i="26"/>
  <c r="K37" i="26"/>
  <c r="K16" i="26"/>
  <c r="C18" i="19"/>
  <c r="AS41" i="15"/>
  <c r="AQ40" i="15"/>
  <c r="AF96" i="15"/>
  <c r="AE96" i="15"/>
  <c r="AC96" i="15"/>
  <c r="AB96" i="15"/>
  <c r="Z96" i="15"/>
  <c r="Y96" i="15"/>
  <c r="W96" i="15"/>
  <c r="V96" i="15"/>
  <c r="T96" i="15"/>
  <c r="S96" i="15"/>
  <c r="Q96" i="15"/>
  <c r="P96" i="15"/>
  <c r="N96" i="15"/>
  <c r="M96" i="15"/>
  <c r="K96" i="15"/>
  <c r="J96" i="15"/>
  <c r="AF95" i="15"/>
  <c r="AE95" i="15"/>
  <c r="AC95" i="15"/>
  <c r="AB95" i="15"/>
  <c r="Z95" i="15"/>
  <c r="Y95" i="15"/>
  <c r="W95" i="15"/>
  <c r="V95" i="15"/>
  <c r="T95" i="15"/>
  <c r="S95" i="15"/>
  <c r="Q95" i="15"/>
  <c r="P95" i="15"/>
  <c r="N95" i="15"/>
  <c r="M95" i="15"/>
  <c r="K95" i="15"/>
  <c r="J95" i="15"/>
  <c r="AF94" i="15"/>
  <c r="AE94" i="15"/>
  <c r="AC94" i="15"/>
  <c r="AB94" i="15"/>
  <c r="Z94" i="15"/>
  <c r="Y94" i="15"/>
  <c r="W94" i="15"/>
  <c r="V94" i="15"/>
  <c r="T94" i="15"/>
  <c r="S94" i="15"/>
  <c r="Q94" i="15"/>
  <c r="P94" i="15"/>
  <c r="N94" i="15"/>
  <c r="M94" i="15"/>
  <c r="K94" i="15"/>
  <c r="J94" i="15"/>
  <c r="AF93" i="15"/>
  <c r="AE93" i="15"/>
  <c r="AC93" i="15"/>
  <c r="AB93" i="15"/>
  <c r="Z93" i="15"/>
  <c r="Y93" i="15"/>
  <c r="W93" i="15"/>
  <c r="V93" i="15"/>
  <c r="T93" i="15"/>
  <c r="S93" i="15"/>
  <c r="Q93" i="15"/>
  <c r="P93" i="15"/>
  <c r="N93" i="15"/>
  <c r="M93" i="15"/>
  <c r="K93" i="15"/>
  <c r="J93" i="15"/>
  <c r="AF92" i="15"/>
  <c r="AE92" i="15"/>
  <c r="AC92" i="15"/>
  <c r="AB92" i="15"/>
  <c r="Z92" i="15"/>
  <c r="Y92" i="15"/>
  <c r="W92" i="15"/>
  <c r="V92" i="15"/>
  <c r="T92" i="15"/>
  <c r="S92" i="15"/>
  <c r="Q92" i="15"/>
  <c r="P92" i="15"/>
  <c r="N92" i="15"/>
  <c r="M92" i="15"/>
  <c r="K92" i="15"/>
  <c r="J92" i="15"/>
  <c r="AF91" i="15"/>
  <c r="AE91" i="15"/>
  <c r="AC91" i="15"/>
  <c r="AB91" i="15"/>
  <c r="Z91" i="15"/>
  <c r="Y91" i="15"/>
  <c r="W91" i="15"/>
  <c r="V91" i="15"/>
  <c r="T91" i="15"/>
  <c r="S91" i="15"/>
  <c r="Q91" i="15"/>
  <c r="P91" i="15"/>
  <c r="N91" i="15"/>
  <c r="M91" i="15"/>
  <c r="K91" i="15"/>
  <c r="J91" i="15"/>
  <c r="AF90" i="15"/>
  <c r="AE90" i="15"/>
  <c r="AC90" i="15"/>
  <c r="AB90" i="15"/>
  <c r="Z90" i="15"/>
  <c r="Y90" i="15"/>
  <c r="W90" i="15"/>
  <c r="V90" i="15"/>
  <c r="T90" i="15"/>
  <c r="S90" i="15"/>
  <c r="Q90" i="15"/>
  <c r="P90" i="15"/>
  <c r="N90" i="15"/>
  <c r="M90" i="15"/>
  <c r="K90" i="15"/>
  <c r="J90" i="15"/>
  <c r="AF89" i="15"/>
  <c r="AE89" i="15"/>
  <c r="AC89" i="15"/>
  <c r="AB89" i="15"/>
  <c r="Z89" i="15"/>
  <c r="Y89" i="15"/>
  <c r="W89" i="15"/>
  <c r="V89" i="15"/>
  <c r="T89" i="15"/>
  <c r="S89" i="15"/>
  <c r="Q89" i="15"/>
  <c r="P89" i="15"/>
  <c r="N89" i="15"/>
  <c r="M89" i="15"/>
  <c r="K89" i="15"/>
  <c r="J89" i="15"/>
  <c r="AF88" i="15"/>
  <c r="AE88" i="15"/>
  <c r="AC88" i="15"/>
  <c r="AB88" i="15"/>
  <c r="Z88" i="15"/>
  <c r="Y88" i="15"/>
  <c r="W88" i="15"/>
  <c r="V88" i="15"/>
  <c r="T88" i="15"/>
  <c r="S88" i="15"/>
  <c r="Q88" i="15"/>
  <c r="P88" i="15"/>
  <c r="N88" i="15"/>
  <c r="M88" i="15"/>
  <c r="K88" i="15"/>
  <c r="J88" i="15"/>
  <c r="AF87" i="15"/>
  <c r="AE87" i="15"/>
  <c r="AC87" i="15"/>
  <c r="AB87" i="15"/>
  <c r="Z87" i="15"/>
  <c r="Y87" i="15"/>
  <c r="W87" i="15"/>
  <c r="V87" i="15"/>
  <c r="T87" i="15"/>
  <c r="S87" i="15"/>
  <c r="Q87" i="15"/>
  <c r="P87" i="15"/>
  <c r="N87" i="15"/>
  <c r="M87" i="15"/>
  <c r="K87" i="15"/>
  <c r="J87" i="15"/>
  <c r="H96" i="15"/>
  <c r="G96" i="15"/>
  <c r="H95" i="15"/>
  <c r="G95" i="15"/>
  <c r="H94" i="15"/>
  <c r="G94" i="15"/>
  <c r="H93" i="15"/>
  <c r="G93" i="15"/>
  <c r="H92" i="15"/>
  <c r="G92" i="15"/>
  <c r="H91" i="15"/>
  <c r="G91" i="15"/>
  <c r="H90" i="15"/>
  <c r="G90" i="15"/>
  <c r="H88" i="15"/>
  <c r="G88" i="15"/>
  <c r="S40" i="15"/>
  <c r="D73" i="15" s="1"/>
  <c r="E38" i="26"/>
  <c r="AG77" i="15"/>
  <c r="AF77" i="15"/>
  <c r="AE77" i="15"/>
  <c r="AD77" i="15"/>
  <c r="AC77" i="15"/>
  <c r="AB77" i="15"/>
  <c r="AA77" i="15"/>
  <c r="Z77" i="15"/>
  <c r="Y77" i="15"/>
  <c r="X77" i="15"/>
  <c r="W77" i="15"/>
  <c r="V77" i="15"/>
  <c r="U77" i="15"/>
  <c r="T77" i="15"/>
  <c r="S77" i="15"/>
  <c r="R77" i="15"/>
  <c r="Q77" i="15"/>
  <c r="P77" i="15"/>
  <c r="O77" i="15"/>
  <c r="N77" i="15"/>
  <c r="M77" i="15"/>
  <c r="L77" i="15"/>
  <c r="K77" i="15"/>
  <c r="J77" i="15"/>
  <c r="H77" i="15"/>
  <c r="G77" i="15"/>
  <c r="AG76" i="15"/>
  <c r="AF76" i="15"/>
  <c r="AE76" i="15"/>
  <c r="AD76" i="15"/>
  <c r="AC76" i="15"/>
  <c r="AB76" i="15"/>
  <c r="AA76" i="15"/>
  <c r="Z76" i="15"/>
  <c r="Y76" i="15"/>
  <c r="X76" i="15"/>
  <c r="W76" i="15"/>
  <c r="V76" i="15"/>
  <c r="U76" i="15"/>
  <c r="T76" i="15"/>
  <c r="S76" i="15"/>
  <c r="R76" i="15"/>
  <c r="Q76" i="15"/>
  <c r="P76" i="15"/>
  <c r="O76" i="15"/>
  <c r="N76" i="15"/>
  <c r="M76" i="15"/>
  <c r="L76" i="15"/>
  <c r="K76" i="15"/>
  <c r="J76" i="15"/>
  <c r="H76" i="15"/>
  <c r="G76" i="15"/>
  <c r="AG75" i="15"/>
  <c r="AF75" i="15"/>
  <c r="AE75" i="15"/>
  <c r="AD75" i="15"/>
  <c r="AC75" i="15"/>
  <c r="AB75" i="15"/>
  <c r="AA75" i="15"/>
  <c r="Z75" i="15"/>
  <c r="Y75" i="15"/>
  <c r="X75" i="15"/>
  <c r="W75" i="15"/>
  <c r="V75" i="15"/>
  <c r="U75" i="15"/>
  <c r="T75" i="15"/>
  <c r="S75" i="15"/>
  <c r="R75" i="15"/>
  <c r="Q75" i="15"/>
  <c r="P75" i="15"/>
  <c r="O75" i="15"/>
  <c r="N75" i="15"/>
  <c r="M75" i="15"/>
  <c r="K75" i="15"/>
  <c r="J75" i="15"/>
  <c r="H75" i="15"/>
  <c r="G75" i="15"/>
  <c r="AG74" i="15"/>
  <c r="AF74" i="15"/>
  <c r="AE74" i="15"/>
  <c r="AD74" i="15"/>
  <c r="AC74" i="15"/>
  <c r="AB74" i="15"/>
  <c r="AA74" i="15"/>
  <c r="Z74" i="15"/>
  <c r="Y74" i="15"/>
  <c r="X74" i="15"/>
  <c r="W74" i="15"/>
  <c r="V74" i="15"/>
  <c r="U74" i="15"/>
  <c r="T74" i="15"/>
  <c r="S74" i="15"/>
  <c r="R74" i="15"/>
  <c r="Q74" i="15"/>
  <c r="P74" i="15"/>
  <c r="O74" i="15"/>
  <c r="N74" i="15"/>
  <c r="M74" i="15"/>
  <c r="L74" i="15"/>
  <c r="K74" i="15"/>
  <c r="J74" i="15"/>
  <c r="H74" i="15"/>
  <c r="K73" i="15"/>
  <c r="J73" i="15"/>
  <c r="I16" i="26"/>
  <c r="E76" i="15"/>
  <c r="E75" i="15"/>
  <c r="E74" i="15"/>
  <c r="E88" i="15"/>
  <c r="D89" i="15"/>
  <c r="E90" i="15"/>
  <c r="E91" i="15"/>
  <c r="D92" i="15"/>
  <c r="E92" i="15"/>
  <c r="D93" i="15"/>
  <c r="E93" i="15"/>
  <c r="D94" i="15"/>
  <c r="E94" i="15"/>
  <c r="D95" i="15"/>
  <c r="E95" i="15"/>
  <c r="D96" i="15"/>
  <c r="E96" i="15"/>
  <c r="C20" i="19"/>
  <c r="L37" i="26"/>
  <c r="L36" i="26"/>
  <c r="L35" i="26"/>
  <c r="L34" i="26"/>
  <c r="L33" i="26"/>
  <c r="L32" i="26"/>
  <c r="L31" i="26"/>
  <c r="L30" i="26"/>
  <c r="L29" i="26"/>
  <c r="L28" i="26"/>
  <c r="L27" i="26"/>
  <c r="L26" i="26"/>
  <c r="L25" i="26"/>
  <c r="L24" i="26"/>
  <c r="L23" i="26"/>
  <c r="L22" i="26"/>
  <c r="L21" i="26"/>
  <c r="L20" i="26"/>
  <c r="L19" i="26"/>
  <c r="L18" i="26"/>
  <c r="L17" i="26"/>
  <c r="L38" i="26" l="1"/>
  <c r="D62" i="15" s="1"/>
  <c r="J106" i="15" s="1"/>
  <c r="D109" i="15"/>
  <c r="D107" i="15"/>
  <c r="D108" i="15"/>
  <c r="AH40" i="15"/>
  <c r="D87" i="15" s="1"/>
  <c r="D106" i="15"/>
  <c r="D78" i="15"/>
  <c r="E107" i="15"/>
  <c r="E106" i="15" l="1"/>
  <c r="G52" i="15"/>
  <c r="AG52" i="15" s="1"/>
  <c r="S52" i="15"/>
  <c r="AH52" i="15" s="1"/>
  <c r="T52" i="15"/>
  <c r="AI52" i="15" s="1"/>
  <c r="G53" i="15"/>
  <c r="AG53" i="15" s="1"/>
  <c r="S53" i="15"/>
  <c r="AH53" i="15" s="1"/>
  <c r="AM53" i="15" l="1"/>
  <c r="AJ52" i="15"/>
  <c r="AC52" i="15"/>
  <c r="Y52" i="15"/>
  <c r="U52" i="15"/>
  <c r="AC53" i="15"/>
  <c r="AM52" i="15"/>
  <c r="Y53" i="15"/>
  <c r="G43" i="15" l="1"/>
  <c r="AG43" i="15" s="1"/>
  <c r="S43" i="15"/>
  <c r="AH43" i="15" s="1"/>
  <c r="G44" i="15"/>
  <c r="Y44" i="15" s="1"/>
  <c r="S44" i="15"/>
  <c r="AH44" i="15" s="1"/>
  <c r="G45" i="15"/>
  <c r="AG45" i="15" s="1"/>
  <c r="S45" i="15"/>
  <c r="AH45" i="15" s="1"/>
  <c r="T45" i="15"/>
  <c r="G46" i="15"/>
  <c r="AM46" i="15" s="1"/>
  <c r="S46" i="15"/>
  <c r="AH46" i="15" s="1"/>
  <c r="T46" i="15"/>
  <c r="AI46" i="15" s="1"/>
  <c r="G47" i="15"/>
  <c r="Y47" i="15" s="1"/>
  <c r="S47" i="15"/>
  <c r="AH47" i="15" s="1"/>
  <c r="T47" i="15"/>
  <c r="G48" i="15"/>
  <c r="Y48" i="15" s="1"/>
  <c r="S48" i="15"/>
  <c r="AH48" i="15" s="1"/>
  <c r="T48" i="15"/>
  <c r="AI48" i="15" s="1"/>
  <c r="G49" i="15"/>
  <c r="S49" i="15"/>
  <c r="AH49" i="15" s="1"/>
  <c r="T49" i="15"/>
  <c r="AI49" i="15" s="1"/>
  <c r="G50" i="15"/>
  <c r="AC50" i="15" s="1"/>
  <c r="S50" i="15"/>
  <c r="AH50" i="15" s="1"/>
  <c r="T50" i="15"/>
  <c r="G51" i="15"/>
  <c r="AG51" i="15" s="1"/>
  <c r="S51" i="15"/>
  <c r="AH51" i="15" s="1"/>
  <c r="G54" i="15"/>
  <c r="Y54" i="15" s="1"/>
  <c r="S54" i="15"/>
  <c r="AH54" i="15" s="1"/>
  <c r="I33" i="26"/>
  <c r="I34" i="26"/>
  <c r="I35" i="26"/>
  <c r="I36" i="26"/>
  <c r="I37" i="26"/>
  <c r="I21" i="26"/>
  <c r="D32" i="19" l="1"/>
  <c r="D33" i="19"/>
  <c r="D31" i="19"/>
  <c r="K78" i="15"/>
  <c r="S78" i="15"/>
  <c r="AA78" i="15"/>
  <c r="U45" i="15"/>
  <c r="AM44" i="15"/>
  <c r="P78" i="15"/>
  <c r="X78" i="15"/>
  <c r="AF78" i="15"/>
  <c r="L78" i="15"/>
  <c r="T78" i="15"/>
  <c r="AB78" i="15"/>
  <c r="O78" i="15"/>
  <c r="W78" i="15"/>
  <c r="AE78" i="15"/>
  <c r="M78" i="15"/>
  <c r="U78" i="15"/>
  <c r="AC78" i="15"/>
  <c r="N78" i="15"/>
  <c r="V78" i="15"/>
  <c r="AD78" i="15"/>
  <c r="Q78" i="15"/>
  <c r="Y78" i="15"/>
  <c r="AG78" i="15"/>
  <c r="AM45" i="15"/>
  <c r="J78" i="15"/>
  <c r="R78" i="15"/>
  <c r="Z78" i="15"/>
  <c r="AC45" i="15"/>
  <c r="AJ49" i="15"/>
  <c r="AM54" i="15"/>
  <c r="AC51" i="15"/>
  <c r="AC48" i="15"/>
  <c r="AM48" i="15"/>
  <c r="AJ46" i="15"/>
  <c r="AM43" i="15"/>
  <c r="AM50" i="15"/>
  <c r="AG48" i="15"/>
  <c r="AM47" i="15"/>
  <c r="AI45" i="15"/>
  <c r="AJ45" i="15" s="1"/>
  <c r="AG47" i="15"/>
  <c r="AG46" i="15"/>
  <c r="AC43" i="15"/>
  <c r="AG54" i="15"/>
  <c r="Y50" i="15"/>
  <c r="U49" i="15"/>
  <c r="U47" i="15"/>
  <c r="Y45" i="15"/>
  <c r="AG44" i="15"/>
  <c r="AC54" i="15"/>
  <c r="U50" i="15"/>
  <c r="AJ48" i="15"/>
  <c r="AC44" i="15"/>
  <c r="Y51" i="15"/>
  <c r="AG49" i="15"/>
  <c r="U48" i="15"/>
  <c r="AI47" i="15"/>
  <c r="AJ47" i="15" s="1"/>
  <c r="AC46" i="15"/>
  <c r="Y43" i="15"/>
  <c r="AI50" i="15"/>
  <c r="AJ50" i="15" s="1"/>
  <c r="AC49" i="15"/>
  <c r="Y46" i="15"/>
  <c r="AM51" i="15"/>
  <c r="Y49" i="15"/>
  <c r="U46" i="15"/>
  <c r="AG50" i="15"/>
  <c r="AC47" i="15"/>
  <c r="AM49" i="15"/>
  <c r="AB98" i="15" l="1"/>
  <c r="S98" i="15"/>
  <c r="AE98" i="15"/>
  <c r="T98" i="15"/>
  <c r="N98" i="15"/>
  <c r="Y98" i="15"/>
  <c r="AF98" i="15"/>
  <c r="M98" i="15"/>
  <c r="AC98" i="15"/>
  <c r="J98" i="15"/>
  <c r="K98" i="15"/>
  <c r="Z98" i="15"/>
  <c r="I17" i="26"/>
  <c r="I18" i="26"/>
  <c r="I19" i="26"/>
  <c r="I20" i="26"/>
  <c r="I22" i="26"/>
  <c r="I23" i="26"/>
  <c r="I24" i="26"/>
  <c r="I25" i="26"/>
  <c r="I26" i="26"/>
  <c r="I27" i="26"/>
  <c r="I28" i="26"/>
  <c r="I29" i="26"/>
  <c r="I30" i="26"/>
  <c r="I31" i="26"/>
  <c r="I32" i="26"/>
  <c r="G3" i="19"/>
  <c r="I38" i="26" l="1"/>
  <c r="H3" i="26"/>
  <c r="AQ41" i="15"/>
  <c r="AR41" i="15"/>
  <c r="AT41" i="15"/>
  <c r="AU41" i="15"/>
  <c r="AQ42" i="15"/>
  <c r="AR42" i="15"/>
  <c r="AS42" i="15"/>
  <c r="AT42" i="15"/>
  <c r="AU42" i="15"/>
  <c r="AQ43" i="15"/>
  <c r="AR43" i="15"/>
  <c r="AS43" i="15"/>
  <c r="AT43" i="15"/>
  <c r="AU43" i="15"/>
  <c r="AQ44" i="15"/>
  <c r="AR44" i="15"/>
  <c r="AS44" i="15"/>
  <c r="AT44" i="15"/>
  <c r="AU44" i="15"/>
  <c r="AQ51" i="15"/>
  <c r="AR51" i="15"/>
  <c r="AS51" i="15"/>
  <c r="AT51" i="15"/>
  <c r="AU51" i="15"/>
  <c r="AQ53" i="15"/>
  <c r="AR53" i="15"/>
  <c r="AS53" i="15"/>
  <c r="AT53" i="15"/>
  <c r="AU53" i="15"/>
  <c r="AQ54" i="15"/>
  <c r="AR54" i="15"/>
  <c r="AS54" i="15"/>
  <c r="AT54" i="15"/>
  <c r="AU54" i="15"/>
  <c r="AU40" i="15"/>
  <c r="AR40" i="15"/>
  <c r="AS40" i="15"/>
  <c r="AT40" i="15"/>
  <c r="G3" i="25"/>
  <c r="T40" i="15" l="1"/>
  <c r="E52" i="15"/>
  <c r="E50" i="15"/>
  <c r="E48" i="15"/>
  <c r="E46" i="15"/>
  <c r="E49" i="15"/>
  <c r="E47" i="15"/>
  <c r="E45" i="15"/>
  <c r="T53" i="15"/>
  <c r="U53" i="15" s="1"/>
  <c r="T51" i="15"/>
  <c r="T43" i="15"/>
  <c r="T54" i="15"/>
  <c r="T44" i="15"/>
  <c r="T41" i="15"/>
  <c r="H73" i="15" s="1"/>
  <c r="T42" i="15"/>
  <c r="E73" i="15" l="1"/>
  <c r="D64" i="15"/>
  <c r="AI40" i="15"/>
  <c r="H78" i="15"/>
  <c r="AI53" i="15"/>
  <c r="AJ53" i="15" s="1"/>
  <c r="U44" i="15"/>
  <c r="AI44" i="15"/>
  <c r="AJ44" i="15" s="1"/>
  <c r="AI51" i="15"/>
  <c r="AJ51" i="15" s="1"/>
  <c r="U51" i="15"/>
  <c r="U54" i="15"/>
  <c r="AI54" i="15"/>
  <c r="AJ54" i="15" s="1"/>
  <c r="AI43" i="15"/>
  <c r="AJ43" i="15" s="1"/>
  <c r="U43" i="15"/>
  <c r="AI41" i="15"/>
  <c r="AI42" i="15"/>
  <c r="E87" i="15"/>
  <c r="C19" i="19"/>
  <c r="C21" i="19"/>
  <c r="J107" i="15" l="1"/>
  <c r="E105" i="15"/>
  <c r="E108" i="15" s="1"/>
  <c r="E78" i="15"/>
  <c r="H89" i="15"/>
  <c r="D63" i="15"/>
  <c r="AP40" i="15"/>
  <c r="E40" i="15" s="1"/>
  <c r="AP41" i="15"/>
  <c r="E41" i="15" s="1"/>
  <c r="S41" i="15"/>
  <c r="AP42" i="15"/>
  <c r="E42" i="15" s="1"/>
  <c r="G42" i="15"/>
  <c r="AG42" i="15" s="1"/>
  <c r="S42" i="15"/>
  <c r="AH42" i="15" s="1"/>
  <c r="AP43" i="15"/>
  <c r="E43" i="15" s="1"/>
  <c r="AP44" i="15"/>
  <c r="E44" i="15" s="1"/>
  <c r="AP51" i="15"/>
  <c r="E51" i="15" s="1"/>
  <c r="AP53" i="15"/>
  <c r="E53" i="15" s="1"/>
  <c r="AP54" i="15"/>
  <c r="E54" i="15" s="1"/>
  <c r="G25" i="15"/>
  <c r="G26" i="15"/>
  <c r="G27" i="15"/>
  <c r="G28" i="15"/>
  <c r="G29" i="15"/>
  <c r="G30" i="15"/>
  <c r="G31" i="15"/>
  <c r="G32" i="15"/>
  <c r="G33" i="15"/>
  <c r="G34" i="15"/>
  <c r="I89" i="15" l="1"/>
  <c r="X91" i="15"/>
  <c r="O91" i="15"/>
  <c r="U91" i="15"/>
  <c r="I91" i="15"/>
  <c r="AD91" i="15"/>
  <c r="L91" i="15"/>
  <c r="AA91" i="15"/>
  <c r="AG91" i="15"/>
  <c r="R91" i="15"/>
  <c r="AA93" i="15"/>
  <c r="AG93" i="15"/>
  <c r="I93" i="15"/>
  <c r="L93" i="15"/>
  <c r="R93" i="15"/>
  <c r="O93" i="15"/>
  <c r="U93" i="15"/>
  <c r="AD93" i="15"/>
  <c r="X93" i="15"/>
  <c r="AD90" i="15"/>
  <c r="AA90" i="15"/>
  <c r="O90" i="15"/>
  <c r="U90" i="15"/>
  <c r="X90" i="15"/>
  <c r="R90" i="15"/>
  <c r="L90" i="15"/>
  <c r="AG90" i="15"/>
  <c r="I90" i="15"/>
  <c r="AA89" i="15"/>
  <c r="AG89" i="15"/>
  <c r="X89" i="15"/>
  <c r="R89" i="15"/>
  <c r="U89" i="15"/>
  <c r="L89" i="15"/>
  <c r="O89" i="15"/>
  <c r="AD89" i="15"/>
  <c r="X88" i="15"/>
  <c r="I88" i="15"/>
  <c r="L88" i="15"/>
  <c r="R88" i="15"/>
  <c r="AD88" i="15"/>
  <c r="U88" i="15"/>
  <c r="O88" i="15"/>
  <c r="AA88" i="15"/>
  <c r="AG88" i="15"/>
  <c r="E30" i="19"/>
  <c r="L96" i="15"/>
  <c r="X96" i="15"/>
  <c r="R96" i="15"/>
  <c r="AD96" i="15"/>
  <c r="U96" i="15"/>
  <c r="O96" i="15"/>
  <c r="AA96" i="15"/>
  <c r="AG96" i="15"/>
  <c r="I96" i="15"/>
  <c r="F87" i="15"/>
  <c r="I87" i="15"/>
  <c r="AD87" i="15"/>
  <c r="X87" i="15"/>
  <c r="O87" i="15"/>
  <c r="U87" i="15"/>
  <c r="R87" i="15"/>
  <c r="AA87" i="15"/>
  <c r="AG87" i="15"/>
  <c r="L87" i="15"/>
  <c r="I92" i="15"/>
  <c r="R92" i="15"/>
  <c r="AD92" i="15"/>
  <c r="U92" i="15"/>
  <c r="AG92" i="15"/>
  <c r="X92" i="15"/>
  <c r="O92" i="15"/>
  <c r="L92" i="15"/>
  <c r="AA92" i="15"/>
  <c r="L95" i="15"/>
  <c r="I95" i="15"/>
  <c r="AD95" i="15"/>
  <c r="O95" i="15"/>
  <c r="U95" i="15"/>
  <c r="AA95" i="15"/>
  <c r="X95" i="15"/>
  <c r="AG95" i="15"/>
  <c r="R95" i="15"/>
  <c r="AD94" i="15"/>
  <c r="O94" i="15"/>
  <c r="I94" i="15"/>
  <c r="AA94" i="15"/>
  <c r="X94" i="15"/>
  <c r="AG94" i="15"/>
  <c r="L94" i="15"/>
  <c r="R94" i="15"/>
  <c r="U94" i="15"/>
  <c r="G73" i="15"/>
  <c r="J109" i="15"/>
  <c r="F93" i="15"/>
  <c r="F92" i="15"/>
  <c r="F91" i="15"/>
  <c r="F96" i="15"/>
  <c r="G41" i="15"/>
  <c r="AM41" i="15" s="1"/>
  <c r="F95" i="15"/>
  <c r="G40" i="15"/>
  <c r="F94" i="15"/>
  <c r="F90" i="15"/>
  <c r="F89" i="15"/>
  <c r="AH41" i="15"/>
  <c r="G89" i="15" s="1"/>
  <c r="Y42" i="15"/>
  <c r="AM42" i="15"/>
  <c r="AC42" i="15"/>
  <c r="AJ42" i="15"/>
  <c r="U42" i="15"/>
  <c r="D105" i="15" l="1"/>
  <c r="D30" i="19" s="1"/>
  <c r="I77" i="15"/>
  <c r="I97" i="15"/>
  <c r="Y41" i="15"/>
  <c r="I74" i="15" s="1"/>
  <c r="U41" i="15"/>
  <c r="I73" i="15" s="1"/>
  <c r="AC41" i="15"/>
  <c r="I75" i="15" s="1"/>
  <c r="G78" i="15"/>
  <c r="AJ41" i="15"/>
  <c r="AG41" i="15"/>
  <c r="I76" i="15" s="1"/>
  <c r="AM40" i="15"/>
  <c r="F97" i="15" s="1"/>
  <c r="AG40" i="15"/>
  <c r="AC40" i="15"/>
  <c r="F75" i="15" s="1"/>
  <c r="Y40" i="15"/>
  <c r="U40" i="15"/>
  <c r="F73" i="15" s="1"/>
  <c r="F105" i="15" s="1"/>
  <c r="G105" i="15" s="1"/>
  <c r="AJ40" i="15"/>
  <c r="F88" i="15"/>
  <c r="F76" i="15"/>
  <c r="F108" i="15" s="1"/>
  <c r="G108" i="15" s="1"/>
  <c r="D98" i="15"/>
  <c r="F74" i="15"/>
  <c r="F77" i="15"/>
  <c r="U98" i="15"/>
  <c r="AG98" i="15"/>
  <c r="O98" i="15"/>
  <c r="L98" i="15"/>
  <c r="V98" i="15"/>
  <c r="P98" i="15"/>
  <c r="R98" i="15"/>
  <c r="Q98" i="15"/>
  <c r="AA98" i="15"/>
  <c r="X98" i="15"/>
  <c r="W98" i="15"/>
  <c r="AD98" i="15"/>
  <c r="F106" i="15" l="1"/>
  <c r="F31" i="19" s="1"/>
  <c r="F107" i="15"/>
  <c r="F32" i="19" s="1"/>
  <c r="I78" i="15"/>
  <c r="E32" i="19"/>
  <c r="E31" i="19"/>
  <c r="E98" i="15"/>
  <c r="F98" i="15"/>
  <c r="G98" i="15"/>
  <c r="I98" i="15"/>
  <c r="H98" i="15"/>
  <c r="F3" i="15"/>
  <c r="J3" i="6"/>
  <c r="F3" i="2"/>
  <c r="G30" i="19" l="1"/>
  <c r="F30" i="19"/>
  <c r="F78" i="15"/>
  <c r="D34" i="19"/>
  <c r="D35" i="19" s="1"/>
  <c r="G106" i="15"/>
  <c r="G31" i="19" s="1"/>
  <c r="G107" i="15"/>
  <c r="G32" i="19" s="1"/>
  <c r="D110" i="15" l="1"/>
  <c r="C12" i="19" l="1"/>
  <c r="E109" i="15"/>
  <c r="F109" i="15" s="1"/>
  <c r="E33" i="19"/>
  <c r="F33" i="19"/>
  <c r="E110" i="15" l="1"/>
  <c r="C13" i="19" s="1"/>
  <c r="E34" i="19"/>
  <c r="E35" i="19" s="1"/>
  <c r="G33" i="19"/>
  <c r="E47" i="2"/>
  <c r="D47" i="2"/>
  <c r="F110" i="15" l="1"/>
  <c r="C14" i="19" s="1"/>
  <c r="F34" i="19"/>
  <c r="F35" i="19" s="1"/>
  <c r="G35" i="19" s="1"/>
  <c r="G109" i="15"/>
  <c r="G34" i="19" s="1"/>
  <c r="G110" i="15" l="1"/>
  <c r="C15" i="19" s="1"/>
  <c r="F45" i="2"/>
  <c r="F39" i="2"/>
  <c r="F40" i="2"/>
  <c r="F41" i="2"/>
  <c r="F42" i="2"/>
  <c r="F43" i="2"/>
  <c r="F38" i="2"/>
  <c r="F35" i="2"/>
  <c r="F36" i="2"/>
  <c r="F34" i="2"/>
  <c r="E15" i="6"/>
  <c r="E14" i="6"/>
  <c r="C16" i="6"/>
  <c r="C24" i="19" s="1"/>
  <c r="D16" i="6"/>
  <c r="C25" i="19" s="1"/>
  <c r="C26" i="19" l="1"/>
  <c r="F47" i="2"/>
  <c r="E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Demurtas</author>
  </authors>
  <commentList>
    <comment ref="I39" authorId="0" shapeId="0" xr:uid="{A45A5E94-28D9-43F2-9B95-327CCDD99AEC}">
      <text>
        <r>
          <rPr>
            <b/>
            <sz val="9"/>
            <color indexed="81"/>
            <rFont val="Tahoma"/>
            <family val="2"/>
          </rPr>
          <t>durante todo el proyecto por la subtarea</t>
        </r>
      </text>
    </comment>
    <comment ref="J39" authorId="0" shapeId="0" xr:uid="{2EB93555-8681-4B49-8BAC-2BC9D8D09E71}">
      <text>
        <r>
          <rPr>
            <b/>
            <sz val="9"/>
            <color indexed="81"/>
            <rFont val="Tahoma"/>
            <family val="2"/>
          </rPr>
          <t>durante todo el proyecto  por la subtarea</t>
        </r>
      </text>
    </comment>
    <comment ref="K39" authorId="0" shapeId="0" xr:uid="{31EF0EAC-DC1B-4204-B59E-05EDB1DF4406}">
      <text>
        <r>
          <rPr>
            <b/>
            <sz val="9"/>
            <color indexed="81"/>
            <rFont val="Tahoma"/>
            <family val="2"/>
          </rPr>
          <t>durante todo el proyecto  por la subtarea</t>
        </r>
      </text>
    </comment>
    <comment ref="L39" authorId="0" shapeId="0" xr:uid="{27FCD500-CACF-4ECE-86EC-C7594388AA5A}">
      <text>
        <r>
          <rPr>
            <b/>
            <sz val="9"/>
            <color indexed="81"/>
            <rFont val="Tahoma"/>
            <family val="2"/>
          </rPr>
          <t>durante todo el proyecto  por la subtarea</t>
        </r>
      </text>
    </comment>
    <comment ref="M39" authorId="0" shapeId="0" xr:uid="{A3257177-1E03-400B-988B-D4A32C4230B2}">
      <text>
        <r>
          <rPr>
            <b/>
            <sz val="9"/>
            <color indexed="81"/>
            <rFont val="Tahoma"/>
            <family val="2"/>
          </rPr>
          <t>durante todo el proyecto  por la subtarea</t>
        </r>
      </text>
    </comment>
    <comment ref="N39" authorId="0" shapeId="0" xr:uid="{A5E70060-B843-444C-8366-1B00FC113EFB}">
      <text>
        <r>
          <rPr>
            <b/>
            <sz val="9"/>
            <color indexed="81"/>
            <rFont val="Tahoma"/>
            <family val="2"/>
          </rPr>
          <t>El gasto horario individual máximo es de 60 €/h</t>
        </r>
      </text>
    </comment>
    <comment ref="O39" authorId="0" shapeId="0" xr:uid="{6FCE51F3-A59F-44D6-83FF-01DEBF190D50}">
      <text>
        <r>
          <rPr>
            <b/>
            <sz val="9"/>
            <color indexed="81"/>
            <rFont val="Tahoma"/>
            <family val="2"/>
          </rPr>
          <t>El gasto horario individual máximo es de 60 €/h</t>
        </r>
      </text>
    </comment>
    <comment ref="P39" authorId="0" shapeId="0" xr:uid="{FE60FCBB-DB97-410F-B5ED-B85C28134C23}">
      <text>
        <r>
          <rPr>
            <b/>
            <sz val="9"/>
            <color indexed="81"/>
            <rFont val="Tahoma"/>
            <family val="2"/>
          </rPr>
          <t>El gasto horario individual máximo es de 60 €/h</t>
        </r>
      </text>
    </comment>
    <comment ref="Q39" authorId="0" shapeId="0" xr:uid="{AC144977-09A2-4C2C-BF6E-C9D54ED1B28C}">
      <text>
        <r>
          <rPr>
            <b/>
            <sz val="9"/>
            <color indexed="81"/>
            <rFont val="Tahoma"/>
            <family val="2"/>
          </rPr>
          <t>El gasto horario individual máximo es de 60 €/h</t>
        </r>
      </text>
    </comment>
    <comment ref="R39" authorId="0" shapeId="0" xr:uid="{0FB5BA61-BECD-4481-A8D9-483E93638DA4}">
      <text>
        <r>
          <rPr>
            <b/>
            <sz val="9"/>
            <color indexed="81"/>
            <rFont val="Tahoma"/>
            <family val="2"/>
          </rPr>
          <t>El gasto horario individual máximo es de 60 €/h</t>
        </r>
      </text>
    </comment>
  </commentList>
</comments>
</file>

<file path=xl/sharedStrings.xml><?xml version="1.0" encoding="utf-8"?>
<sst xmlns="http://schemas.openxmlformats.org/spreadsheetml/2006/main" count="439" uniqueCount="252">
  <si>
    <t>Nombre del proyecto:</t>
  </si>
  <si>
    <t>CONTENIDO</t>
  </si>
  <si>
    <t>La presente ficha de solicitud de información financiera del proyecto incluye las siguientes pestañas de petición de información:</t>
  </si>
  <si>
    <t>1.</t>
  </si>
  <si>
    <t>Plan de financiación</t>
  </si>
  <si>
    <t>2.</t>
  </si>
  <si>
    <t>Paquetes y tareas</t>
  </si>
  <si>
    <t>3.</t>
  </si>
  <si>
    <t>Amortización</t>
  </si>
  <si>
    <t>4.</t>
  </si>
  <si>
    <t>Presupuesto total</t>
  </si>
  <si>
    <t>5.</t>
  </si>
  <si>
    <t>Impacto en empleo</t>
  </si>
  <si>
    <t>6.</t>
  </si>
  <si>
    <t>Resumen de criterios</t>
  </si>
  <si>
    <t>INSTRUCCIONES DE CUMPLIMENTACIÓN</t>
  </si>
  <si>
    <t>Por cada proyecto solicitante, se deberá cumplimentar esta ficha con la información requerida en las celdas de color amarillo en todas las pestañas. Comenzando por el nombre del proyecto en la parte superior de la pestaña actual.</t>
  </si>
  <si>
    <t>La información presupuestaria y financiera relativa al proyecto integrado deberá ser coherente entre las distintas pestañas.</t>
  </si>
  <si>
    <t>Celda a completar</t>
  </si>
  <si>
    <t>Sección 1 - Plan de financiación</t>
  </si>
  <si>
    <t>1. Cumplimentar la información referente a las fuentes de financiación del proyecto.</t>
  </si>
  <si>
    <t>2. Si fuera necesario, se puede incluir un mayor número de socios participantes.</t>
  </si>
  <si>
    <t>Sección 2 - Paquetes y tareas</t>
  </si>
  <si>
    <t>1. Rellenar la tabla con los diferentes paquetes de trabajo y las tareas y sub-tareas que los componen.</t>
  </si>
  <si>
    <t>2. Si fuera necesario, se pueden añadir más filas para incluir un mayor número de paquetes o tareas.</t>
  </si>
  <si>
    <t>Sección 3 - Amortización</t>
  </si>
  <si>
    <t>1. Cumplimentar la tabla de amortización correspondiente a la adquisición de diferentes equipos.</t>
  </si>
  <si>
    <t>2. Si fuera necesario, se permite añadir filas para incluir más equipos.</t>
  </si>
  <si>
    <t>Sección 4 - Presupuesto total</t>
  </si>
  <si>
    <t>1. Cumplimentar los costes del proyecto y la ayuda solicitada dentro del marco de acción del presente programa de ayudas.</t>
  </si>
  <si>
    <t>2. Se deben tener en cuenta los límites de ayuda establecidos en las bases y convocatoria del Programa Cadena de Valor</t>
  </si>
  <si>
    <t>3. Si fuera necesario, se permite añadir filas para incluir conceptos no contemplados en la ficha.</t>
  </si>
  <si>
    <t>Sección 5 - Impacto en empleo</t>
  </si>
  <si>
    <t>1. Cumplimentar las celdas de la tabla de empleo para mostrar la cantidad de puestos de trabajo directos e indirectos que generaría el proyecto.</t>
  </si>
  <si>
    <t>Sección 6 - Resumen de criterios</t>
  </si>
  <si>
    <t>En esta pestaña no se deberá rellenar nada, ya que muestra un resumen de los criterios de evaluación autocalculados.</t>
  </si>
  <si>
    <t>NATURALEZA DE ACTUACIONES</t>
  </si>
  <si>
    <t> </t>
  </si>
  <si>
    <t xml:space="preserve">Investigación industrial </t>
  </si>
  <si>
    <t>Desarrollo experimental</t>
  </si>
  <si>
    <t>La investigación planificada o los estudios críticos encaminados a adquirir nuevos conocimientos y aptitudes que puedan ser útiles para desarrollar nuevos productos, procesos o servicios, o permitan mejorar considerablemente los ya existentes; comprende la creación de componentes de sistemas complejos y puede incluir la construcción de prototipos en un entorno de laboratorio o en un entorno con interfaces simuladas con los sistemas
existentes, así como líneas piloto, cuando sea necesario para la investigación
industrial y, en particular, para la validación de tecnología genérica.</t>
  </si>
  <si>
    <t>La adquisición, combinación, configuración y empleo de conocimientos y técnicas ya existentes, de índole científica, tecnológica, empresarial o de otro tipo, con vistas a la elaboración de productos, procesos o servicios nuevos o mejorados; puede incluir también, por ejemplo, actividades de definición conceptual, planificación y documentación de nuevos productos, procesos o servicios.
i. El desarrollo experimental podrá comprender la creación de prototipos, la demostración, la elaboración de proyectos piloto, el ensayo y la validación
de productos, procesos o servicios nuevos o mejorados, en entornos representativos de condiciones reales de funcionamiento, siempre que el objetivo principal sea aportar nuevas mejoras técnicas a productos, procesos o servicios que no estén sustancialmente asentados; puede incluir el desarrollo de prototipos o proyectos piloto que puedan utilizarse comercialmente cuando sean necesariamente el producto comercial final y su fabricación resulte demasiado onerosa para su uso exclusivo con fines de demostración y validación;
ii. El desarrollo experimental no incluye las modificaciones habituales o periódicas efectuadas en productos, líneas de producción, procesos de fabricación, servicios existentes y otras operaciones en curso, aun cuando esas modificaciones puedan representar mejoras de los mismos.</t>
  </si>
  <si>
    <t>PLAN DE FINANCIACIÓN DEL PROYECTO POR FASE Y ORIGEN DE LOS FONDOS</t>
  </si>
  <si>
    <r>
      <rPr>
        <b/>
        <sz val="11"/>
        <color theme="1"/>
        <rFont val="Calibri"/>
        <family val="2"/>
        <scheme val="minor"/>
      </rPr>
      <t>¿Cuáles son los objetivos del «plan de financiación»?</t>
    </r>
    <r>
      <rPr>
        <sz val="11"/>
        <color theme="1"/>
        <rFont val="Calibri"/>
        <family val="2"/>
        <scheme val="minor"/>
      </rPr>
      <t xml:space="preserve">
Este plan de financiación tiene como objetivo comunicar a IDAE las fuentes de financiación de su proyecto. Esta información se utilizará, concretamente, para identificar las posibles acumulaciones de ayudas públicas así como cualquier información que requiera que lo contactemos para recopilar información complementaria.</t>
    </r>
  </si>
  <si>
    <t>Nombre organización</t>
  </si>
  <si>
    <t>Tipo organización</t>
  </si>
  <si>
    <t>Sector de la actividad</t>
  </si>
  <si>
    <r>
      <t xml:space="preserve">¿País de la matriz?
</t>
    </r>
    <r>
      <rPr>
        <i/>
        <sz val="11"/>
        <color theme="1"/>
        <rFont val="Calibri"/>
        <family val="2"/>
        <scheme val="minor"/>
      </rPr>
      <t>(sólo si procede)</t>
    </r>
  </si>
  <si>
    <r>
      <t xml:space="preserve">¿Agente enfocado al I+D?
</t>
    </r>
    <r>
      <rPr>
        <i/>
        <sz val="11"/>
        <color theme="1"/>
        <rFont val="Calibri"/>
        <family val="2"/>
        <scheme val="minor"/>
      </rPr>
      <t>(sólo si procede)</t>
    </r>
  </si>
  <si>
    <t>Tipo</t>
  </si>
  <si>
    <t>Modo de financiación</t>
  </si>
  <si>
    <r>
      <t xml:space="preserve">Financiación solicitada </t>
    </r>
    <r>
      <rPr>
        <sz val="11"/>
        <color theme="1"/>
        <rFont val="Calibri"/>
        <family val="2"/>
        <scheme val="minor"/>
      </rPr>
      <t>(M€)</t>
    </r>
  </si>
  <si>
    <r>
      <t xml:space="preserve">Financiación obtenida </t>
    </r>
    <r>
      <rPr>
        <sz val="11"/>
        <color theme="1"/>
        <rFont val="Calibri"/>
        <family val="2"/>
        <scheme val="minor"/>
      </rPr>
      <t>(M€)</t>
    </r>
  </si>
  <si>
    <r>
      <t>TOTAL</t>
    </r>
    <r>
      <rPr>
        <sz val="11"/>
        <color theme="1"/>
        <rFont val="Calibri"/>
        <family val="2"/>
        <scheme val="minor"/>
      </rPr>
      <t xml:space="preserve"> (M€)</t>
    </r>
  </si>
  <si>
    <t>Financiación propia</t>
  </si>
  <si>
    <t>Fondos propios</t>
  </si>
  <si>
    <t>Préstamos</t>
  </si>
  <si>
    <t>Ayudas públicas</t>
  </si>
  <si>
    <t>IDAE</t>
  </si>
  <si>
    <t>Estado</t>
  </si>
  <si>
    <t>Regionales</t>
  </si>
  <si>
    <t>FEDER</t>
  </si>
  <si>
    <t>Otras ayudas europeas</t>
  </si>
  <si>
    <t>Ayudas privadas</t>
  </si>
  <si>
    <t>TOTAL</t>
  </si>
  <si>
    <t>IDENTIFICACION DE PAQUETES, TAREAS Y SUBTAREAS</t>
  </si>
  <si>
    <t>Instrucciones para la cumplimentación:
En la siguiente tabla deberá identificar los paquetes del trabajo del proyecto, junto con las tareas y subtareas que los componen, atendiendo a la definición de la Memoria de este programa. Asimismo, deberá incluir el título y la descripción a nivel de subtarea. Los paquetes, tareas y subtareas deberán corresponder con lo incluido en Plan de Trabajo del documento de Memoria descriptiva.
Se deberá indicar expresamente en la descripción si la tarea o subtarea se considera de coordinación del proyecto.</t>
  </si>
  <si>
    <t>Paquete</t>
  </si>
  <si>
    <t>Tarea</t>
  </si>
  <si>
    <t>Subtarea</t>
  </si>
  <si>
    <t>Código</t>
  </si>
  <si>
    <t>Titulo</t>
  </si>
  <si>
    <t>Descripción</t>
  </si>
  <si>
    <t>TABLA DE AMORTIZACIÓN</t>
  </si>
  <si>
    <t xml:space="preserve">¿Cuáles son los objetivos de la tabla «amortización»?
En este apartado se deberá incluir la amortización de los equipos adquiridos para el proyecto, durante la duración del mismo.
</t>
  </si>
  <si>
    <t>Identificador</t>
  </si>
  <si>
    <t xml:space="preserve">Designación equipo </t>
  </si>
  <si>
    <t xml:space="preserve">Descripción equipo </t>
  </si>
  <si>
    <t>Valor de adquisición (€)</t>
  </si>
  <si>
    <t>Semestre de adquisición</t>
  </si>
  <si>
    <t>Período de depreciación contable (en semestres)</t>
  </si>
  <si>
    <t>Cuota de uso asignado al proyecto (%)</t>
  </si>
  <si>
    <t>Amortización semestral (€)</t>
  </si>
  <si>
    <t>Número de semestres de uso como parte del proyecto</t>
  </si>
  <si>
    <t>Cuota amorizable (%)</t>
  </si>
  <si>
    <t>Contribución a la amortización (€)</t>
  </si>
  <si>
    <t>Eq1</t>
  </si>
  <si>
    <t>Eq2</t>
  </si>
  <si>
    <t>Eq3</t>
  </si>
  <si>
    <t>Eq4</t>
  </si>
  <si>
    <t>Eq5</t>
  </si>
  <si>
    <t>Eq6</t>
  </si>
  <si>
    <t>Eq7</t>
  </si>
  <si>
    <t>Eq8</t>
  </si>
  <si>
    <t>Eq9</t>
  </si>
  <si>
    <t>Eq10</t>
  </si>
  <si>
    <t>Eq11</t>
  </si>
  <si>
    <t>Eq12</t>
  </si>
  <si>
    <t>Eq13</t>
  </si>
  <si>
    <t>Eq14</t>
  </si>
  <si>
    <t>Eq15</t>
  </si>
  <si>
    <t>Eq16</t>
  </si>
  <si>
    <t>Eq17</t>
  </si>
  <si>
    <t>Eq18</t>
  </si>
  <si>
    <t>Eq19</t>
  </si>
  <si>
    <t>Eq20</t>
  </si>
  <si>
    <t>…</t>
  </si>
  <si>
    <t>….</t>
  </si>
  <si>
    <t>PRESUPUESTO TOTAL DEL PROYECTO POR COSTE</t>
  </si>
  <si>
    <r>
      <rPr>
        <b/>
        <sz val="11"/>
        <rFont val="Calibri"/>
        <family val="2"/>
        <scheme val="minor"/>
      </rPr>
      <t xml:space="preserve">¿Cuáles son los objetivos de la tabla «presupuesto previsto»?
</t>
    </r>
    <r>
      <rPr>
        <sz val="11"/>
        <rFont val="Calibri"/>
        <family val="2"/>
        <scheme val="minor"/>
      </rPr>
      <t xml:space="preserve">En este apartado se deberá incluir el detalle de los gastos previstos para la ejecución del proyecto.
Dicha información ha de reflejar el coste total de la operación. El detalle de las partidas de gastos permiten que, durante la fase de evaluación de IDAE, se identifiquen los gastos admisibles para el cálculo de la ayuda potencial.
En caso de concesión de ayuda, el desglose de estos gastos sirve también de base para acreditar los gastos reales imputados a la operación. </t>
    </r>
  </si>
  <si>
    <t>Instrucciones para la cumplimentación:
En la primera tabla deberá seleccionar si existe colaboración efectiva entre empresas o si los resultados se van a difundir ampliamente. Basta con que se cumpla una de los dos supuestos recogidos para seleccionar sí (1).
Deberá indicar también, en las respectivas tablas, las entidades solicitantes con identificación y tipo de organización, así como las categorías de empleados del proyecto (hasta 5). Las categorías deben ser las mismas para todas las entidades, pero cada entidad puede especificar un costo de personal diferente para cada subtarea
En la siguiente tabla, deberá rellenar para cada actividad, tarea y subtarea, el coste y la entidad responsable, añadiendo tantas filas como sea necesario.
A lo largo de esta pestaña encontrará varios controles para verificar que los costes introducidos son correctos, así como le explicación sobre estas limitaciones.
En la última tabla, deberá indicar el total de la solicitud de ayuda para cada partida
(1). La intensidad de ayuda se podrá aumentar en 15% en caso de cumplir:
1. El proyecto implica una colaboración efectiva:
* Entre empresas, al menos una de las cuales es una PYME, o se desarrolla en al menos dos Estados miembros, o en un Estado miembro y en una Parte Contratante en el Acuerdo EEE, y ninguna empresa corra por sí sola con más del 70 % de los costes subvencionables.
* Entre una empresa y uno o varios organismos de investigación y difusión de conocimientos, asumiendo estos como mínimo el 10 % de los costes subvencionables y teniendo derecho a publicar los resultados de su propia investigación.
3. Amplia difusión del proyecto por medio de conferencias, publicaciones, bases de libre acceso o programas informáticos gratuitos o de fuente abierta.</t>
  </si>
  <si>
    <t>La intensidad de ayuda se podrá incrementar en un 15% en caso de cumplir alguna de las siguientes condiciones.</t>
  </si>
  <si>
    <t>El proyecto implica una colaboración efectiva.</t>
  </si>
  <si>
    <t>Los resultados del proyecto se van a difundir ampliamente.</t>
  </si>
  <si>
    <t>ENTIDADES SOLICITANTES</t>
  </si>
  <si>
    <t>TIPO ORGANIZACIÓN</t>
  </si>
  <si>
    <t>Intensidad máxima de ayuda</t>
  </si>
  <si>
    <t>¿Dispone de una contabilidad auditada?</t>
  </si>
  <si>
    <t>CATEGORIAS DE EMPLEADOS</t>
  </si>
  <si>
    <t>REPRESENTANTE</t>
  </si>
  <si>
    <t>CATEGORIA 1</t>
  </si>
  <si>
    <t>ENTIDAD 2</t>
  </si>
  <si>
    <t>CATEGORIA 2</t>
  </si>
  <si>
    <t>ENTIDAD 3</t>
  </si>
  <si>
    <t>CATEGORIA 3</t>
  </si>
  <si>
    <t>ENTIDAD 4</t>
  </si>
  <si>
    <t>CATEGORIA 4</t>
  </si>
  <si>
    <t>ENTIDAD 5</t>
  </si>
  <si>
    <t>CATEGORIA 5</t>
  </si>
  <si>
    <t>ENTIDAD 6</t>
  </si>
  <si>
    <t>ENTIDAD 7</t>
  </si>
  <si>
    <t>ENTIDAD 8</t>
  </si>
  <si>
    <t>ENTIDAD 9</t>
  </si>
  <si>
    <t>ENTIDAD 10</t>
  </si>
  <si>
    <t>Costes de personal: investigadores, técnicos y demás personal  auxiliar, en la medida en que estén dedicados al proyecto</t>
  </si>
  <si>
    <t>Costes del instrumental y material</t>
  </si>
  <si>
    <t>Costes de investigación contractual, conocimientos y patentes adquiridos u obtenidos por licencia de fuentes externas</t>
  </si>
  <si>
    <t>Gastos generales y otros gastos de explotación adicionales</t>
  </si>
  <si>
    <t xml:space="preserve">Costes de Subcontratación </t>
  </si>
  <si>
    <t>Identificación</t>
  </si>
  <si>
    <t>Entidad</t>
  </si>
  <si>
    <t>Semestre</t>
  </si>
  <si>
    <t>Horas-Empleado Cat 1</t>
  </si>
  <si>
    <t>Horas-Empleado Cat 2</t>
  </si>
  <si>
    <t>Horas-Empleado Cat 3</t>
  </si>
  <si>
    <t>Horas-Empleado Cat 4</t>
  </si>
  <si>
    <t>Horas-Empleado Cat 5</t>
  </si>
  <si>
    <t>Salario bruto + Coste S.S. Cat 1 por hora</t>
  </si>
  <si>
    <t>Salario bruto + Coste S.S. Cat 2 por hora</t>
  </si>
  <si>
    <t>Salario bruto + Coste S.S. Cat 3 por hora</t>
  </si>
  <si>
    <t>Salario bruto + Coste S.S. Cat 4 por hora</t>
  </si>
  <si>
    <t>Salario bruto + Coste S.S. Cat 5 por hora</t>
  </si>
  <si>
    <t>Coste total de personal (€)</t>
  </si>
  <si>
    <t>Coste total de personal subvencionable (€)</t>
  </si>
  <si>
    <t>Importe ayuda maxima(€)</t>
  </si>
  <si>
    <r>
      <t xml:space="preserve">Información de los costes 
</t>
    </r>
    <r>
      <rPr>
        <sz val="11"/>
        <color theme="1"/>
        <rFont val="Calibri"/>
        <family val="2"/>
        <scheme val="minor"/>
      </rPr>
      <t>(proveedores, características, etc)</t>
    </r>
  </si>
  <si>
    <t xml:space="preserve">Contribución a las amortizaciónes € </t>
  </si>
  <si>
    <t>Total costes subvencionable (€)</t>
  </si>
  <si>
    <t>Coste del proyecto (€)</t>
  </si>
  <si>
    <t>Total costes interno del proyecto  (€)</t>
  </si>
  <si>
    <t>Total costes del proyecto subvencionable (€)</t>
  </si>
  <si>
    <t>Code</t>
  </si>
  <si>
    <t>costes salariales subvencionable (€) Cat 1</t>
  </si>
  <si>
    <t>costes salariales subvencionable (€) Cat 2</t>
  </si>
  <si>
    <t>costes salariales subvencionable (€) Cat 3</t>
  </si>
  <si>
    <t>costes salariales subvencionable (€) Cat 4</t>
  </si>
  <si>
    <t>costes salariales subvencionable (€) Cat 5</t>
  </si>
  <si>
    <t>PT2</t>
  </si>
  <si>
    <t>VERIFICACIONES</t>
  </si>
  <si>
    <t>Costes de amortización de instrumental y equipos</t>
  </si>
  <si>
    <t>Sólo será correcto si el total de los costes de amortización de la pestaña 3 coincide con el total de los costes de amortización de la tabla de arriba.</t>
  </si>
  <si>
    <t>Costes subcontratados</t>
  </si>
  <si>
    <t>Los costes subcontratados deben ser inferiores al 50% del coste subvencionable del proyecto.</t>
  </si>
  <si>
    <t>Los  gastos generales y otros gastos de explotación adicionales no podrán superar el 20% de los costes de personal.</t>
  </si>
  <si>
    <t>COSTES POR PAQUETES DE TRABAJO Y PARTIDA</t>
  </si>
  <si>
    <t>PT1</t>
  </si>
  <si>
    <t>PT3</t>
  </si>
  <si>
    <t>PT4</t>
  </si>
  <si>
    <t>PT5</t>
  </si>
  <si>
    <t>PT6</t>
  </si>
  <si>
    <t>PT7</t>
  </si>
  <si>
    <t>PT8</t>
  </si>
  <si>
    <t>PT9</t>
  </si>
  <si>
    <t>PT10</t>
  </si>
  <si>
    <r>
      <t xml:space="preserve">PARTIDAS
</t>
    </r>
    <r>
      <rPr>
        <b/>
        <sz val="14"/>
        <rFont val="Calibri"/>
        <family val="2"/>
        <scheme val="minor"/>
      </rPr>
      <t>(acorde a la clasificación establecida en el artículo 5 y el Anexo II de la Convocatoria)</t>
    </r>
  </si>
  <si>
    <t>Coste subvencionable (€)</t>
  </si>
  <si>
    <t>Importe ayuda maxima</t>
  </si>
  <si>
    <t xml:space="preserve">SUBTOTAL </t>
  </si>
  <si>
    <t>COSTES POR ENTIDAD Y PAQUETES DE TRABAJO</t>
  </si>
  <si>
    <t>ENTIDADES</t>
  </si>
  <si>
    <t>Subcontractación</t>
  </si>
  <si>
    <t>RESUMEN Y TOTALES</t>
  </si>
  <si>
    <t>PARTIDA</t>
  </si>
  <si>
    <t>Importe ayuda solicitada</t>
  </si>
  <si>
    <t>% intensidad ayuda final</t>
  </si>
  <si>
    <t>Costes de Amortización</t>
  </si>
  <si>
    <t>Los costes de amortización deben coincidir</t>
  </si>
  <si>
    <t>Gastos generales y 
otros gastos de explotación adicionales</t>
  </si>
  <si>
    <t>Si el importe es superior al límite, sólo se considerá el 20% de los costes de personal para el cálculo de la ayuda máxima</t>
  </si>
  <si>
    <t>Si el importe es superior al límite, sólo se considerá el 50% del coste subvencionable para el cálculo de la ayuda</t>
  </si>
  <si>
    <t xml:space="preserve">TOTAL </t>
  </si>
  <si>
    <t xml:space="preserve"> </t>
  </si>
  <si>
    <t>RESUMEN IMPACTO EN EL EMPLEO DE LOS PROYECTOS</t>
  </si>
  <si>
    <t>Sí</t>
  </si>
  <si>
    <t>Insular</t>
  </si>
  <si>
    <t>Número de empleos</t>
  </si>
  <si>
    <t>Empleo Directo</t>
  </si>
  <si>
    <t>Empleo Indirecto</t>
  </si>
  <si>
    <t>Total</t>
  </si>
  <si>
    <t>Masculino</t>
  </si>
  <si>
    <t>Femenino</t>
  </si>
  <si>
    <t>RESUMEN DE LOS CRITERIOS DE EVALUACIÓN DE LA AYUDA</t>
  </si>
  <si>
    <t>1. Eficacia ayuda pública</t>
  </si>
  <si>
    <t>Presupuesto total del proyecto</t>
  </si>
  <si>
    <t>Costes subvencionables del proyecto</t>
  </si>
  <si>
    <t>Ayuda solicitada</t>
  </si>
  <si>
    <t>Intensidad de ayuda solicitada</t>
  </si>
  <si>
    <t>2. Consorcio/agrupación</t>
  </si>
  <si>
    <t>Número de agentes totales</t>
  </si>
  <si>
    <t>Número de agentes nacionales</t>
  </si>
  <si>
    <t>Número de PYMES</t>
  </si>
  <si>
    <t>Número de agentes involucrados en I+D</t>
  </si>
  <si>
    <t>3. Empleo total</t>
  </si>
  <si>
    <t>Empleo directo</t>
  </si>
  <si>
    <t>Empleo indirecto</t>
  </si>
  <si>
    <t>4. Resumen de costes</t>
  </si>
  <si>
    <t xml:space="preserve">PAQUETE DE TRABAJO </t>
  </si>
  <si>
    <t>Tipo de empresa</t>
  </si>
  <si>
    <t>Pequeña empresa</t>
  </si>
  <si>
    <t>Mediana empresa</t>
  </si>
  <si>
    <t>Gran empresa</t>
  </si>
  <si>
    <t>Sector público institucional</t>
  </si>
  <si>
    <t>Centros tecnológicos de ámbito estatal</t>
  </si>
  <si>
    <t>¿disponibilidad de una contabilidad auditada?</t>
  </si>
  <si>
    <t>No</t>
  </si>
  <si>
    <t>COSTES DE REFERENCIA PARA LOS CÁLCULOS DE AYUDAS</t>
  </si>
  <si>
    <t>Gestión de la solicitud</t>
  </si>
  <si>
    <t>Como % del importe de los costes subvencionables totales</t>
  </si>
  <si>
    <t>límite máximo por expediente</t>
  </si>
  <si>
    <t>costes de gestión de la solicitud y de la justificación de las ayudas</t>
  </si>
  <si>
    <t>Gastos</t>
  </si>
  <si>
    <t>límite máximo</t>
  </si>
  <si>
    <t>Gastos de personal</t>
  </si>
  <si>
    <t>por hora</t>
  </si>
  <si>
    <t>costes subcontratados</t>
  </si>
  <si>
    <t>gastos generales y otros gastos de explotación adicionales</t>
  </si>
  <si>
    <t>de los costes de personal</t>
  </si>
  <si>
    <t>Intensidades de ayuda máximas</t>
  </si>
  <si>
    <t>Subprograma 1 b): Instalaciones de ensayo de componentes, sistemas y equipos auxiliares relacionados con el entorno de producción, distribución y uso del hidrógeno</t>
  </si>
  <si>
    <t>Intensidades máximas de ayuda</t>
  </si>
  <si>
    <t>Desarrollo experimental con carácter general.</t>
  </si>
  <si>
    <t>Desarrollo experimental, en caso de que exista colaboración 
efectiva o amplia difusión en los términos establecidos en el 
artículo 25.6.b) del Reglamento (UE) n.º 651/2014 de la 
Comisión, de 17 de junio de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</si>
</sst>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quot;€&quot;\ * #,##0.00_ ;_ &quot;€&quot;\ * \-#,##0.00_ ;_ &quot;€&quot;\ * &quot;-&quot;??_ ;_ @_ "/>
    <numFmt numFmtId="43" formatCode="_ * #,##0.00_ ;_ * \-#,##0.00_ ;_ * &quot;-&quot;??_ ;_ @_ "/>
    <numFmt numFmtId="164" formatCode="_-* #,##0.00\ &quot;€&quot;_-;\-* #,##0.00\ &quot;€&quot;_-;_-* &quot;-&quot;??\ &quot;€&quot;_-;_-@_-"/>
    <numFmt numFmtId="165" formatCode="#,##0.00\ &quot;€&quot;"/>
    <numFmt numFmtId="166" formatCode="0.0%"/>
    <numFmt numFmtId="167" formatCode="&quot;€&quot;\ #,##0"/>
    <numFmt numFmtId="168" formatCode="_ * #,##0_ ;_ * \-#,##0_ ;_ * &quot;-&quot;??_ ;_ @_ "/>
    <numFmt numFmtId="169" formatCode="_-* #,##0\ &quot;€&quot;_-;\-* #,##0\ &quot;€&quot;_-;_-* &quot;-&quot;??\ &quot;€&quot;_-;_-@_-"/>
    <numFmt numFmtId="170" formatCode="_-* #,##0.0\ &quot;€&quot;_-;\-* #,##0.0\ &quot;€&quot;_-;_-* &quot;-&quot;?\ &quot;€&quot;_-;_-@_-"/>
    <numFmt numFmtId="171" formatCode="#,##0_ ;\-#,##0\ "/>
    <numFmt numFmtId="172" formatCode="_ [$€-2]\ * #,##0.00_ ;_ [$€-2]\ * \-#,##0.00_ ;_ [$€-2]\ * &quot;-&quot;??_ ;_ @_ "/>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u/>
      <sz val="14"/>
      <color theme="10"/>
      <name val="Calibri"/>
      <family val="2"/>
      <scheme val="minor"/>
    </font>
    <font>
      <sz val="10"/>
      <name val="Arial"/>
      <family val="2"/>
    </font>
    <font>
      <b/>
      <sz val="14"/>
      <name val="Arial"/>
      <family val="2"/>
    </font>
    <font>
      <sz val="12"/>
      <color theme="1"/>
      <name val="Calibri"/>
      <family val="2"/>
      <scheme val="minor"/>
    </font>
    <font>
      <b/>
      <sz val="14"/>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b/>
      <sz val="14"/>
      <name val="Calibri"/>
      <family val="2"/>
      <scheme val="minor"/>
    </font>
    <font>
      <b/>
      <sz val="18"/>
      <color theme="1"/>
      <name val="Calibri"/>
      <family val="2"/>
      <scheme val="minor"/>
    </font>
    <font>
      <b/>
      <sz val="12"/>
      <color theme="1"/>
      <name val="Calibri"/>
      <family val="2"/>
      <scheme val="minor"/>
    </font>
    <font>
      <sz val="11"/>
      <name val="Calibri"/>
      <family val="2"/>
      <scheme val="minor"/>
    </font>
    <font>
      <sz val="8"/>
      <name val="Calibri"/>
      <family val="2"/>
      <scheme val="minor"/>
    </font>
    <font>
      <b/>
      <sz val="9"/>
      <color indexed="81"/>
      <name val="Tahoma"/>
      <family val="2"/>
    </font>
    <font>
      <sz val="12"/>
      <name val="Calibri"/>
      <family val="2"/>
    </font>
    <font>
      <sz val="11"/>
      <name val="Calibri"/>
      <family val="2"/>
    </font>
    <font>
      <sz val="14"/>
      <color theme="1"/>
      <name val="Calibri"/>
      <family val="2"/>
      <scheme val="minor"/>
    </font>
    <font>
      <b/>
      <sz val="12"/>
      <name val="Calibri"/>
      <family val="2"/>
    </font>
    <font>
      <sz val="10"/>
      <name val="Calibri"/>
      <family val="2"/>
      <scheme val="minor"/>
    </font>
    <font>
      <b/>
      <sz val="16"/>
      <color rgb="FF000000"/>
      <name val="Calibri"/>
      <family val="2"/>
    </font>
    <font>
      <sz val="11"/>
      <color rgb="FF000000"/>
      <name val="Calibri"/>
      <family val="2"/>
    </font>
    <font>
      <sz val="16"/>
      <color rgb="FF000000"/>
      <name val="Calibri"/>
      <family val="2"/>
    </font>
  </fonts>
  <fills count="20">
    <fill>
      <patternFill patternType="none"/>
    </fill>
    <fill>
      <patternFill patternType="gray125"/>
    </fill>
    <fill>
      <patternFill patternType="solid">
        <fgColor theme="7"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2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DEBF7"/>
        <bgColor indexed="64"/>
      </patternFill>
    </fill>
    <fill>
      <patternFill patternType="solid">
        <fgColor rgb="FFE2EFDA"/>
        <bgColor indexed="64"/>
      </patternFill>
    </fill>
    <fill>
      <patternFill patternType="solid">
        <fgColor rgb="FFBFBFBF"/>
        <bgColor indexed="64"/>
      </patternFill>
    </fill>
    <fill>
      <patternFill patternType="solid">
        <fgColor theme="2" tint="-9.9978637043366805E-2"/>
        <bgColor indexed="64"/>
      </patternFill>
    </fill>
    <fill>
      <patternFill patternType="solid">
        <fgColor rgb="FFD9D9D9"/>
        <bgColor indexed="64"/>
      </patternFill>
    </fill>
    <fill>
      <patternFill patternType="solid">
        <fgColor theme="2" tint="-0.499984740745262"/>
        <bgColor indexed="64"/>
      </patternFill>
    </fill>
    <fill>
      <patternFill patternType="solid">
        <fgColor rgb="FFFCE4D6"/>
        <bgColor rgb="FF000000"/>
      </patternFill>
    </fill>
    <fill>
      <patternFill patternType="solid">
        <fgColor rgb="FFFFFFFF"/>
        <bgColor rgb="FF000000"/>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auto="1"/>
      </bottom>
      <diagonal/>
    </border>
    <border>
      <left style="thin">
        <color indexed="64"/>
      </left>
      <right style="thin">
        <color indexed="64"/>
      </right>
      <top style="medium">
        <color indexed="64"/>
      </top>
      <bottom style="thin">
        <color indexed="64"/>
      </bottom>
      <diagonal/>
    </border>
    <border>
      <left style="thin">
        <color indexed="64"/>
      </left>
      <right style="thin">
        <color theme="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indexed="64"/>
      </top>
      <bottom/>
      <diagonal/>
    </border>
    <border>
      <left style="thin">
        <color indexed="64"/>
      </left>
      <right/>
      <top/>
      <bottom style="thin">
        <color rgb="FF000000"/>
      </bottom>
      <diagonal/>
    </border>
    <border>
      <left/>
      <right style="thin">
        <color rgb="FF000000"/>
      </right>
      <top/>
      <bottom/>
      <diagonal/>
    </border>
  </borders>
  <cellStyleXfs count="7">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8" fillId="0" borderId="0"/>
    <xf numFmtId="43" fontId="1" fillId="0" borderId="0" applyFont="0" applyFill="0" applyBorder="0" applyAlignment="0" applyProtection="0"/>
    <xf numFmtId="0" fontId="8" fillId="0" borderId="0"/>
    <xf numFmtId="44" fontId="1" fillId="0" borderId="0" applyFont="0" applyFill="0" applyBorder="0" applyAlignment="0" applyProtection="0"/>
  </cellStyleXfs>
  <cellXfs count="213">
    <xf numFmtId="0" fontId="0" fillId="0" borderId="0" xfId="0"/>
    <xf numFmtId="0" fontId="6" fillId="3" borderId="0" xfId="0" applyFont="1" applyFill="1" applyAlignment="1">
      <alignment horizontal="centerContinuous" vertical="center"/>
    </xf>
    <xf numFmtId="0" fontId="6" fillId="4" borderId="0" xfId="0" applyFont="1" applyFill="1" applyAlignment="1">
      <alignment horizontal="centerContinuous" vertical="center"/>
    </xf>
    <xf numFmtId="0" fontId="0" fillId="5" borderId="0" xfId="0" applyFill="1" applyAlignment="1">
      <alignment vertical="center"/>
    </xf>
    <xf numFmtId="0" fontId="5" fillId="5" borderId="0" xfId="0" applyFont="1" applyFill="1" applyAlignment="1">
      <alignment vertical="center"/>
    </xf>
    <xf numFmtId="0" fontId="6" fillId="5" borderId="0" xfId="0" applyFont="1" applyFill="1" applyAlignment="1">
      <alignment horizontal="centerContinuous" vertical="center"/>
    </xf>
    <xf numFmtId="0" fontId="5" fillId="5" borderId="0" xfId="0" applyFont="1" applyFill="1" applyAlignment="1">
      <alignment horizontal="centerContinuous" vertical="center"/>
    </xf>
    <xf numFmtId="0" fontId="5" fillId="5" borderId="0" xfId="0" applyFont="1" applyFill="1" applyAlignment="1">
      <alignment horizontal="left" vertical="center"/>
    </xf>
    <xf numFmtId="0" fontId="7" fillId="5" borderId="0" xfId="2" applyFont="1" applyFill="1" applyAlignment="1">
      <alignment vertical="center"/>
    </xf>
    <xf numFmtId="0" fontId="4" fillId="5" borderId="0" xfId="2" applyFill="1" applyAlignment="1">
      <alignment horizontal="centerContinuous" vertical="center"/>
    </xf>
    <xf numFmtId="0" fontId="5" fillId="5" borderId="0" xfId="0" applyFont="1" applyFill="1" applyAlignment="1">
      <alignment vertical="center" wrapText="1"/>
    </xf>
    <xf numFmtId="0" fontId="0" fillId="5" borderId="0" xfId="0" applyFill="1"/>
    <xf numFmtId="0" fontId="9" fillId="5" borderId="0" xfId="3" applyFont="1" applyFill="1"/>
    <xf numFmtId="0" fontId="11" fillId="5" borderId="0" xfId="0" applyFont="1" applyFill="1"/>
    <xf numFmtId="0" fontId="8" fillId="5" borderId="0" xfId="3" applyFill="1"/>
    <xf numFmtId="0" fontId="0" fillId="5" borderId="0" xfId="0" applyFill="1" applyAlignment="1">
      <alignment vertical="top" wrapText="1"/>
    </xf>
    <xf numFmtId="0" fontId="0" fillId="2" borderId="4" xfId="0" applyFill="1" applyBorder="1" applyProtection="1">
      <protection locked="0"/>
    </xf>
    <xf numFmtId="0" fontId="0" fillId="6" borderId="4" xfId="0" applyFill="1" applyBorder="1" applyAlignment="1" applyProtection="1">
      <alignment vertical="center"/>
      <protection hidden="1"/>
    </xf>
    <xf numFmtId="0" fontId="0" fillId="5" borderId="1" xfId="0" applyFill="1" applyBorder="1" applyAlignment="1">
      <alignment horizontal="centerContinuous" vertical="center"/>
    </xf>
    <xf numFmtId="0" fontId="0" fillId="5" borderId="3" xfId="0" applyFill="1" applyBorder="1" applyAlignment="1">
      <alignment horizontal="centerContinuous" vertical="center"/>
    </xf>
    <xf numFmtId="0" fontId="2" fillId="5" borderId="0" xfId="0" applyFont="1" applyFill="1" applyAlignment="1">
      <alignment horizontal="center" vertical="center"/>
    </xf>
    <xf numFmtId="0" fontId="2" fillId="5" borderId="0" xfId="0" applyFont="1" applyFill="1" applyAlignment="1">
      <alignment horizontal="center" vertical="center" wrapText="1"/>
    </xf>
    <xf numFmtId="0" fontId="13" fillId="5" borderId="0" xfId="0" applyFont="1" applyFill="1" applyAlignment="1">
      <alignment vertical="center"/>
    </xf>
    <xf numFmtId="0" fontId="0" fillId="5" borderId="0" xfId="0" applyFill="1" applyAlignment="1">
      <alignment horizontal="center" vertical="center"/>
    </xf>
    <xf numFmtId="165" fontId="12" fillId="5" borderId="0" xfId="0" applyNumberFormat="1" applyFont="1" applyFill="1" applyAlignment="1">
      <alignment horizontal="right" vertical="center"/>
    </xf>
    <xf numFmtId="165" fontId="12" fillId="5" borderId="0" xfId="0" applyNumberFormat="1" applyFont="1" applyFill="1" applyAlignment="1">
      <alignment vertical="center"/>
    </xf>
    <xf numFmtId="165" fontId="0" fillId="5" borderId="0" xfId="0" applyNumberFormat="1" applyFill="1" applyAlignment="1">
      <alignment vertical="center"/>
    </xf>
    <xf numFmtId="0" fontId="0" fillId="2" borderId="4" xfId="0" applyFill="1" applyBorder="1" applyAlignment="1" applyProtection="1">
      <alignment horizontal="center"/>
      <protection locked="0"/>
    </xf>
    <xf numFmtId="0" fontId="0" fillId="11" borderId="4" xfId="0" applyFill="1" applyBorder="1" applyAlignment="1">
      <alignment horizontal="center"/>
    </xf>
    <xf numFmtId="0" fontId="2" fillId="6" borderId="14" xfId="0" applyFont="1" applyFill="1" applyBorder="1" applyAlignment="1">
      <alignment horizontal="center"/>
    </xf>
    <xf numFmtId="0" fontId="10" fillId="5" borderId="0" xfId="0" applyFont="1" applyFill="1"/>
    <xf numFmtId="0" fontId="2" fillId="5" borderId="0" xfId="0" applyFont="1" applyFill="1"/>
    <xf numFmtId="0" fontId="0" fillId="2" borderId="4" xfId="0" applyFill="1" applyBorder="1" applyAlignment="1">
      <alignment horizontal="center"/>
    </xf>
    <xf numFmtId="0" fontId="2" fillId="10" borderId="2" xfId="0" applyFont="1" applyFill="1" applyBorder="1" applyAlignment="1">
      <alignment horizontal="centerContinuous"/>
    </xf>
    <xf numFmtId="0" fontId="2" fillId="10" borderId="4" xfId="0" applyFont="1" applyFill="1" applyBorder="1" applyAlignment="1">
      <alignment horizontal="centerContinuous"/>
    </xf>
    <xf numFmtId="0" fontId="2" fillId="6" borderId="4" xfId="0" applyFont="1" applyFill="1" applyBorder="1" applyAlignment="1">
      <alignment horizontal="center"/>
    </xf>
    <xf numFmtId="0" fontId="3" fillId="5" borderId="0" xfId="0" applyFont="1" applyFill="1"/>
    <xf numFmtId="0" fontId="0" fillId="6" borderId="3" xfId="0" applyFill="1" applyBorder="1" applyAlignment="1" applyProtection="1">
      <alignment vertical="center"/>
      <protection hidden="1"/>
    </xf>
    <xf numFmtId="0" fontId="0" fillId="2" borderId="3" xfId="0" applyFill="1" applyBorder="1" applyProtection="1">
      <protection locked="0"/>
    </xf>
    <xf numFmtId="0" fontId="0" fillId="0" borderId="0" xfId="0" applyAlignment="1">
      <alignment vertical="center"/>
    </xf>
    <xf numFmtId="0" fontId="5" fillId="3" borderId="0" xfId="0" applyFont="1" applyFill="1" applyAlignment="1">
      <alignment horizontal="centerContinuous" vertical="center"/>
    </xf>
    <xf numFmtId="0" fontId="5" fillId="0" borderId="0" xfId="0" applyFont="1" applyAlignment="1">
      <alignment vertical="center"/>
    </xf>
    <xf numFmtId="0" fontId="2" fillId="4" borderId="9" xfId="0" applyFont="1" applyFill="1" applyBorder="1"/>
    <xf numFmtId="0" fontId="2" fillId="4" borderId="9" xfId="0" applyFont="1" applyFill="1" applyBorder="1" applyAlignment="1">
      <alignment wrapText="1"/>
    </xf>
    <xf numFmtId="0" fontId="0" fillId="0" borderId="0" xfId="0" applyAlignment="1">
      <alignment vertical="top" wrapText="1"/>
    </xf>
    <xf numFmtId="0" fontId="0" fillId="0" borderId="17" xfId="0" applyBorder="1" applyAlignment="1">
      <alignment horizontal="left" vertical="top"/>
    </xf>
    <xf numFmtId="9" fontId="0" fillId="0" borderId="0" xfId="0" applyNumberFormat="1" applyAlignment="1">
      <alignment vertical="top"/>
    </xf>
    <xf numFmtId="167" fontId="0" fillId="0" borderId="0" xfId="0" applyNumberFormat="1" applyAlignment="1">
      <alignment vertical="top"/>
    </xf>
    <xf numFmtId="0" fontId="0" fillId="0" borderId="0" xfId="0" applyAlignment="1">
      <alignment vertical="top"/>
    </xf>
    <xf numFmtId="0" fontId="0" fillId="0" borderId="17" xfId="0" applyBorder="1" applyAlignment="1">
      <alignment horizontal="left" indent="1"/>
    </xf>
    <xf numFmtId="166" fontId="14" fillId="5" borderId="12" xfId="0" applyNumberFormat="1" applyFont="1" applyFill="1" applyBorder="1" applyAlignment="1">
      <alignment horizontal="right"/>
    </xf>
    <xf numFmtId="0" fontId="0" fillId="5" borderId="0" xfId="0" applyFill="1" applyAlignment="1">
      <alignment horizontal="left" indent="1"/>
    </xf>
    <xf numFmtId="0" fontId="2" fillId="5" borderId="0" xfId="0" applyFont="1" applyFill="1" applyAlignment="1">
      <alignment horizontal="left" indent="1"/>
    </xf>
    <xf numFmtId="170" fontId="14" fillId="14" borderId="21" xfId="0" applyNumberFormat="1" applyFont="1" applyFill="1" applyBorder="1" applyProtection="1">
      <protection hidden="1"/>
    </xf>
    <xf numFmtId="10" fontId="14" fillId="14" borderId="21" xfId="1" applyNumberFormat="1" applyFont="1" applyFill="1" applyBorder="1" applyAlignment="1" applyProtection="1">
      <alignment horizontal="right"/>
      <protection hidden="1"/>
    </xf>
    <xf numFmtId="171" fontId="14" fillId="14" borderId="21" xfId="0" applyNumberFormat="1" applyFont="1" applyFill="1" applyBorder="1" applyAlignment="1" applyProtection="1">
      <alignment horizontal="center"/>
      <protection hidden="1"/>
    </xf>
    <xf numFmtId="171" fontId="14" fillId="14" borderId="19" xfId="0" applyNumberFormat="1" applyFont="1" applyFill="1" applyBorder="1" applyAlignment="1" applyProtection="1">
      <alignment horizontal="center"/>
      <protection hidden="1"/>
    </xf>
    <xf numFmtId="0" fontId="0" fillId="5" borderId="0" xfId="0" applyFill="1" applyAlignment="1">
      <alignment horizontal="center"/>
    </xf>
    <xf numFmtId="0" fontId="0" fillId="13" borderId="9" xfId="0" applyFill="1" applyBorder="1"/>
    <xf numFmtId="0" fontId="0" fillId="9" borderId="11" xfId="0" applyFill="1" applyBorder="1" applyAlignment="1">
      <alignment horizontal="left"/>
    </xf>
    <xf numFmtId="0" fontId="2" fillId="12" borderId="4" xfId="0" applyFont="1" applyFill="1" applyBorder="1" applyAlignment="1">
      <alignment horizontal="center" vertical="center" wrapText="1"/>
    </xf>
    <xf numFmtId="0" fontId="0" fillId="11" borderId="1" xfId="0" applyFill="1" applyBorder="1" applyAlignment="1">
      <alignment horizontal="center" vertical="center"/>
    </xf>
    <xf numFmtId="9" fontId="0" fillId="15" borderId="4" xfId="1" applyFont="1" applyFill="1" applyBorder="1" applyAlignment="1">
      <alignment horizontal="center" vertical="center"/>
    </xf>
    <xf numFmtId="0" fontId="25" fillId="8" borderId="4" xfId="5" applyFont="1" applyFill="1" applyBorder="1" applyAlignment="1">
      <alignment horizontal="center" vertical="center" wrapText="1"/>
    </xf>
    <xf numFmtId="9" fontId="25" fillId="8" borderId="4" xfId="1" applyFont="1" applyFill="1" applyBorder="1" applyAlignment="1">
      <alignment horizontal="center" vertical="center" wrapText="1"/>
    </xf>
    <xf numFmtId="0" fontId="25" fillId="9" borderId="4" xfId="5" applyFont="1" applyFill="1" applyBorder="1" applyAlignment="1" applyProtection="1">
      <alignment horizontal="center" vertical="center" wrapText="1"/>
      <protection locked="0"/>
    </xf>
    <xf numFmtId="0" fontId="2" fillId="12" borderId="11" xfId="0" applyFont="1" applyFill="1" applyBorder="1" applyAlignment="1">
      <alignment horizontal="center" vertical="center" wrapText="1"/>
    </xf>
    <xf numFmtId="0" fontId="0" fillId="5" borderId="9" xfId="0" applyFill="1" applyBorder="1" applyAlignment="1">
      <alignment horizontal="center" vertical="center"/>
    </xf>
    <xf numFmtId="3" fontId="25" fillId="9" borderId="4" xfId="5" applyNumberFormat="1" applyFont="1" applyFill="1" applyBorder="1" applyAlignment="1" applyProtection="1">
      <alignment horizontal="center" vertical="center"/>
      <protection locked="0"/>
    </xf>
    <xf numFmtId="3" fontId="25" fillId="9" borderId="4" xfId="5" applyNumberFormat="1" applyFont="1" applyFill="1" applyBorder="1" applyAlignment="1" applyProtection="1">
      <alignment horizontal="center" vertical="center" wrapText="1"/>
      <protection locked="0"/>
    </xf>
    <xf numFmtId="3" fontId="25" fillId="16" borderId="4" xfId="5" applyNumberFormat="1" applyFont="1" applyFill="1" applyBorder="1" applyAlignment="1" applyProtection="1">
      <alignment horizontal="center" vertical="center"/>
      <protection locked="0"/>
    </xf>
    <xf numFmtId="3" fontId="18" fillId="9" borderId="4" xfId="5" applyNumberFormat="1" applyFont="1" applyFill="1" applyBorder="1" applyAlignment="1" applyProtection="1">
      <alignment horizontal="center" vertical="center" wrapText="1"/>
      <protection locked="0"/>
    </xf>
    <xf numFmtId="0" fontId="2" fillId="12" borderId="15" xfId="0" applyFont="1" applyFill="1" applyBorder="1" applyAlignment="1" applyProtection="1">
      <alignment horizontal="center" vertical="center" wrapText="1"/>
      <protection hidden="1"/>
    </xf>
    <xf numFmtId="0" fontId="2" fillId="12" borderId="4" xfId="0" applyFont="1" applyFill="1" applyBorder="1" applyAlignment="1" applyProtection="1">
      <alignment horizontal="center" vertical="center" wrapText="1"/>
      <protection hidden="1"/>
    </xf>
    <xf numFmtId="0" fontId="0" fillId="6" borderId="10" xfId="0" applyFill="1" applyBorder="1" applyAlignment="1" applyProtection="1">
      <alignment vertical="center"/>
      <protection hidden="1"/>
    </xf>
    <xf numFmtId="0" fontId="0" fillId="2" borderId="11" xfId="0" applyFill="1" applyBorder="1" applyProtection="1">
      <protection locked="0"/>
    </xf>
    <xf numFmtId="0" fontId="2" fillId="12" borderId="4" xfId="0" applyFont="1" applyFill="1" applyBorder="1" applyAlignment="1">
      <alignment horizontal="center" vertical="center"/>
    </xf>
    <xf numFmtId="0" fontId="2" fillId="13" borderId="4" xfId="0" applyFont="1" applyFill="1" applyBorder="1" applyAlignment="1">
      <alignment horizontal="centerContinuous"/>
    </xf>
    <xf numFmtId="0" fontId="2" fillId="5" borderId="18" xfId="0" applyFont="1" applyFill="1" applyBorder="1" applyAlignment="1">
      <alignment vertical="center" wrapText="1"/>
    </xf>
    <xf numFmtId="0" fontId="0" fillId="5" borderId="18" xfId="0" applyFill="1" applyBorder="1" applyAlignment="1">
      <alignment vertical="center"/>
    </xf>
    <xf numFmtId="0" fontId="0" fillId="5" borderId="11" xfId="0" applyFill="1" applyBorder="1" applyAlignment="1">
      <alignment vertical="center"/>
    </xf>
    <xf numFmtId="165" fontId="2" fillId="6" borderId="4" xfId="0" applyNumberFormat="1" applyFont="1" applyFill="1" applyBorder="1" applyAlignment="1" applyProtection="1">
      <alignment vertical="center"/>
      <protection hidden="1"/>
    </xf>
    <xf numFmtId="165" fontId="0" fillId="5" borderId="17" xfId="0" applyNumberFormat="1" applyFill="1" applyBorder="1" applyAlignment="1" applyProtection="1">
      <alignment vertical="center"/>
      <protection hidden="1"/>
    </xf>
    <xf numFmtId="0" fontId="0" fillId="5" borderId="17" xfId="0" applyFill="1" applyBorder="1" applyAlignment="1" applyProtection="1">
      <alignment vertical="center"/>
      <protection hidden="1"/>
    </xf>
    <xf numFmtId="165" fontId="2" fillId="6" borderId="4" xfId="0" applyNumberFormat="1" applyFont="1" applyFill="1" applyBorder="1" applyAlignment="1" applyProtection="1">
      <alignment horizontal="right" vertical="center"/>
      <protection hidden="1"/>
    </xf>
    <xf numFmtId="169" fontId="25" fillId="8" borderId="4" xfId="6" applyNumberFormat="1" applyFont="1" applyFill="1" applyBorder="1" applyAlignment="1" applyProtection="1">
      <alignment horizontal="center" vertical="center" wrapText="1"/>
    </xf>
    <xf numFmtId="0" fontId="0" fillId="5" borderId="0" xfId="0" applyFill="1" applyAlignment="1">
      <alignment horizontal="right" vertical="center"/>
    </xf>
    <xf numFmtId="0" fontId="25" fillId="2" borderId="4" xfId="5" applyFont="1" applyFill="1" applyBorder="1" applyAlignment="1" applyProtection="1">
      <alignment horizontal="center" vertical="center" wrapText="1"/>
      <protection locked="0"/>
    </xf>
    <xf numFmtId="0" fontId="0" fillId="5" borderId="4" xfId="0" applyFill="1" applyBorder="1" applyAlignment="1">
      <alignment horizontal="center" vertical="center"/>
    </xf>
    <xf numFmtId="3" fontId="25" fillId="8" borderId="4" xfId="5" applyNumberFormat="1" applyFont="1" applyFill="1" applyBorder="1" applyAlignment="1">
      <alignment horizontal="center" vertical="center" wrapText="1"/>
    </xf>
    <xf numFmtId="168" fontId="25" fillId="9" borderId="4" xfId="4" applyNumberFormat="1" applyFont="1" applyFill="1" applyBorder="1" applyAlignment="1" applyProtection="1">
      <alignment horizontal="center" vertical="center" wrapText="1"/>
      <protection locked="0"/>
    </xf>
    <xf numFmtId="168" fontId="18" fillId="9" borderId="4" xfId="4" applyNumberFormat="1" applyFont="1" applyFill="1" applyBorder="1" applyAlignment="1" applyProtection="1">
      <alignment horizontal="center" vertical="center" wrapText="1"/>
      <protection locked="0"/>
    </xf>
    <xf numFmtId="0" fontId="2" fillId="17" borderId="4" xfId="0" applyFont="1" applyFill="1" applyBorder="1" applyAlignment="1">
      <alignment horizontal="center" vertical="center" wrapText="1"/>
    </xf>
    <xf numFmtId="0" fontId="25" fillId="17" borderId="4" xfId="5" applyFont="1" applyFill="1" applyBorder="1" applyAlignment="1">
      <alignment horizontal="center" vertical="center" wrapText="1"/>
    </xf>
    <xf numFmtId="0" fontId="2" fillId="12" borderId="16" xfId="0" applyFont="1" applyFill="1" applyBorder="1" applyAlignment="1">
      <alignment horizontal="center" vertical="center" wrapText="1"/>
    </xf>
    <xf numFmtId="9" fontId="25" fillId="9" borderId="4" xfId="1" applyFont="1" applyFill="1" applyBorder="1" applyAlignment="1" applyProtection="1">
      <alignment horizontal="center" vertical="center" wrapText="1"/>
      <protection locked="0"/>
    </xf>
    <xf numFmtId="172" fontId="0" fillId="0" borderId="0" xfId="4" applyNumberFormat="1" applyFont="1" applyAlignment="1">
      <alignment horizontal="center" vertical="center"/>
    </xf>
    <xf numFmtId="9" fontId="0" fillId="0" borderId="0" xfId="0" applyNumberFormat="1"/>
    <xf numFmtId="168" fontId="0" fillId="5" borderId="0" xfId="0" applyNumberFormat="1" applyFill="1" applyAlignment="1">
      <alignment horizontal="center" vertical="center"/>
    </xf>
    <xf numFmtId="2" fontId="0" fillId="5" borderId="0" xfId="0" applyNumberFormat="1" applyFill="1" applyAlignment="1">
      <alignment horizontal="center" vertical="center"/>
    </xf>
    <xf numFmtId="164" fontId="0" fillId="9" borderId="4" xfId="0" applyNumberFormat="1" applyFill="1" applyBorder="1" applyAlignment="1" applyProtection="1">
      <alignment horizontal="center" vertical="center"/>
      <protection locked="0"/>
    </xf>
    <xf numFmtId="1" fontId="0" fillId="9" borderId="4" xfId="0" applyNumberFormat="1" applyFill="1" applyBorder="1" applyAlignment="1" applyProtection="1">
      <alignment horizontal="center" vertical="center"/>
      <protection locked="0"/>
    </xf>
    <xf numFmtId="168" fontId="10" fillId="8" borderId="4" xfId="4" applyNumberFormat="1" applyFont="1" applyFill="1" applyBorder="1" applyAlignment="1" applyProtection="1">
      <alignment horizontal="center" vertical="center" wrapText="1"/>
    </xf>
    <xf numFmtId="0" fontId="10" fillId="5" borderId="0" xfId="0" applyFont="1" applyFill="1" applyAlignment="1">
      <alignment vertical="center"/>
    </xf>
    <xf numFmtId="0" fontId="2" fillId="13" borderId="15" xfId="0" applyFont="1" applyFill="1" applyBorder="1" applyAlignment="1">
      <alignment horizontal="center" vertical="center" wrapText="1"/>
    </xf>
    <xf numFmtId="0" fontId="2" fillId="8" borderId="4" xfId="0" applyFont="1" applyFill="1" applyBorder="1" applyAlignment="1">
      <alignment horizontal="center" vertical="center"/>
    </xf>
    <xf numFmtId="168" fontId="1" fillId="7" borderId="4" xfId="4" applyNumberFormat="1" applyFont="1" applyFill="1" applyBorder="1" applyAlignment="1" applyProtection="1">
      <alignment horizontal="center" vertical="center"/>
      <protection hidden="1"/>
    </xf>
    <xf numFmtId="0" fontId="11" fillId="12" borderId="4" xfId="0" applyFont="1" applyFill="1" applyBorder="1" applyAlignment="1" applyProtection="1">
      <alignment horizontal="center" vertical="center" wrapText="1"/>
      <protection hidden="1"/>
    </xf>
    <xf numFmtId="168" fontId="17" fillId="7" borderId="4" xfId="4" applyNumberFormat="1" applyFont="1" applyFill="1" applyBorder="1" applyAlignment="1" applyProtection="1">
      <alignment horizontal="center" vertical="center"/>
      <protection hidden="1"/>
    </xf>
    <xf numFmtId="0" fontId="0" fillId="12" borderId="4" xfId="0" applyFill="1" applyBorder="1" applyAlignment="1">
      <alignment horizontal="center" vertical="center"/>
    </xf>
    <xf numFmtId="168" fontId="10" fillId="8" borderId="4" xfId="4" applyNumberFormat="1" applyFont="1" applyFill="1" applyBorder="1" applyAlignment="1">
      <alignment horizontal="center" vertical="center"/>
    </xf>
    <xf numFmtId="9" fontId="10" fillId="8" borderId="4" xfId="1" applyFont="1" applyFill="1" applyBorder="1" applyAlignment="1">
      <alignment horizontal="center" vertical="center"/>
    </xf>
    <xf numFmtId="168" fontId="11" fillId="7" borderId="13" xfId="4" applyNumberFormat="1" applyFont="1" applyFill="1" applyBorder="1" applyAlignment="1" applyProtection="1">
      <alignment horizontal="center" vertical="center"/>
      <protection hidden="1"/>
    </xf>
    <xf numFmtId="9" fontId="11" fillId="7" borderId="13" xfId="1" applyFont="1" applyFill="1" applyBorder="1" applyAlignment="1" applyProtection="1">
      <alignment horizontal="center" vertical="center"/>
      <protection hidden="1"/>
    </xf>
    <xf numFmtId="0" fontId="2" fillId="5" borderId="4" xfId="0" applyFont="1" applyFill="1" applyBorder="1" applyAlignment="1">
      <alignment horizontal="center" vertical="center" wrapText="1"/>
    </xf>
    <xf numFmtId="0" fontId="14" fillId="6" borderId="4" xfId="0" applyFont="1" applyFill="1" applyBorder="1" applyAlignment="1">
      <alignment horizontal="center" vertical="center" wrapText="1"/>
    </xf>
    <xf numFmtId="3" fontId="2" fillId="8" borderId="4" xfId="0" applyNumberFormat="1" applyFont="1" applyFill="1" applyBorder="1" applyAlignment="1">
      <alignment horizontal="center" vertical="center"/>
    </xf>
    <xf numFmtId="0" fontId="17" fillId="5" borderId="0" xfId="0" applyFont="1" applyFill="1" applyAlignment="1">
      <alignment vertical="top" wrapText="1"/>
    </xf>
    <xf numFmtId="0" fontId="0" fillId="5" borderId="0" xfId="0" applyFill="1" applyAlignment="1">
      <alignment horizontal="left" wrapText="1"/>
    </xf>
    <xf numFmtId="0" fontId="0" fillId="5" borderId="17" xfId="0" applyFill="1" applyBorder="1" applyAlignment="1">
      <alignment horizontal="left" indent="1"/>
    </xf>
    <xf numFmtId="9" fontId="0" fillId="5" borderId="0" xfId="1" applyFont="1" applyFill="1" applyAlignment="1">
      <alignment horizontal="right" vertical="center" wrapText="1"/>
    </xf>
    <xf numFmtId="0" fontId="0" fillId="2" borderId="1" xfId="0" applyFill="1" applyBorder="1" applyAlignment="1" applyProtection="1">
      <alignment horizontal="centerContinuous" vertical="center"/>
      <protection locked="0"/>
    </xf>
    <xf numFmtId="0" fontId="0" fillId="2" borderId="2" xfId="0" applyFill="1" applyBorder="1" applyAlignment="1" applyProtection="1">
      <alignment horizontal="centerContinuous" vertical="center"/>
      <protection locked="0"/>
    </xf>
    <xf numFmtId="0" fontId="0" fillId="2" borderId="3" xfId="0" applyFill="1" applyBorder="1" applyAlignment="1" applyProtection="1">
      <alignment horizontal="centerContinuous" vertical="center"/>
      <protection locked="0"/>
    </xf>
    <xf numFmtId="0" fontId="27" fillId="19" borderId="0" xfId="0" applyFont="1" applyFill="1"/>
    <xf numFmtId="164" fontId="0" fillId="15" borderId="4" xfId="0" applyNumberFormat="1" applyFill="1" applyBorder="1" applyAlignment="1" applyProtection="1">
      <alignment horizontal="center" vertical="center"/>
      <protection locked="0"/>
    </xf>
    <xf numFmtId="9" fontId="25" fillId="8" borderId="4" xfId="1" applyFont="1" applyFill="1" applyBorder="1" applyAlignment="1" applyProtection="1">
      <alignment horizontal="center" vertical="center" wrapText="1"/>
    </xf>
    <xf numFmtId="0" fontId="10" fillId="2" borderId="1" xfId="0" applyFont="1" applyFill="1" applyBorder="1" applyAlignment="1">
      <alignment horizontal="center"/>
    </xf>
    <xf numFmtId="0" fontId="10" fillId="2" borderId="3" xfId="0" applyFont="1" applyFill="1" applyBorder="1" applyAlignment="1">
      <alignment horizontal="center"/>
    </xf>
    <xf numFmtId="0" fontId="26" fillId="18" borderId="5" xfId="0" applyFont="1" applyFill="1" applyBorder="1" applyAlignment="1"/>
    <xf numFmtId="0" fontId="26" fillId="18" borderId="6" xfId="0" applyFont="1" applyFill="1" applyBorder="1" applyAlignment="1"/>
    <xf numFmtId="0" fontId="26" fillId="18" borderId="28" xfId="0" applyFont="1" applyFill="1" applyBorder="1" applyAlignment="1"/>
    <xf numFmtId="0" fontId="26" fillId="18" borderId="29" xfId="0" applyFont="1" applyFill="1" applyBorder="1" applyAlignment="1"/>
    <xf numFmtId="0" fontId="26" fillId="18" borderId="26" xfId="0" applyFont="1" applyFill="1" applyBorder="1" applyAlignment="1"/>
    <xf numFmtId="0" fontId="26" fillId="18" borderId="27" xfId="0" applyFont="1" applyFill="1" applyBorder="1" applyAlignment="1"/>
    <xf numFmtId="0" fontId="28" fillId="19" borderId="5" xfId="0" applyFont="1" applyFill="1" applyBorder="1" applyAlignment="1">
      <alignment vertical="center" wrapText="1"/>
    </xf>
    <xf numFmtId="0" fontId="28" fillId="19" borderId="6" xfId="0" applyFont="1" applyFill="1" applyBorder="1" applyAlignment="1">
      <alignment vertical="center" wrapText="1"/>
    </xf>
    <xf numFmtId="0" fontId="28" fillId="19" borderId="28" xfId="0" applyFont="1" applyFill="1" applyBorder="1" applyAlignment="1">
      <alignment vertical="center" wrapText="1"/>
    </xf>
    <xf numFmtId="0" fontId="28" fillId="19" borderId="18" xfId="0" applyFont="1" applyFill="1" applyBorder="1" applyAlignment="1">
      <alignment vertical="center" wrapText="1"/>
    </xf>
    <xf numFmtId="0" fontId="28" fillId="19" borderId="0" xfId="0" applyFont="1" applyFill="1" applyAlignment="1">
      <alignment vertical="center" wrapText="1"/>
    </xf>
    <xf numFmtId="0" fontId="28" fillId="19" borderId="30" xfId="0" applyFont="1" applyFill="1" applyBorder="1" applyAlignment="1">
      <alignment vertical="center" wrapText="1"/>
    </xf>
    <xf numFmtId="0" fontId="28" fillId="19" borderId="29" xfId="0" applyFont="1" applyFill="1" applyBorder="1" applyAlignment="1">
      <alignment vertical="center" wrapText="1"/>
    </xf>
    <xf numFmtId="0" fontId="28" fillId="19" borderId="26" xfId="0" applyFont="1" applyFill="1" applyBorder="1" applyAlignment="1">
      <alignment vertical="center" wrapText="1"/>
    </xf>
    <xf numFmtId="0" fontId="28" fillId="19" borderId="27" xfId="0" applyFont="1" applyFill="1" applyBorder="1" applyAlignment="1">
      <alignment vertical="center" wrapText="1"/>
    </xf>
    <xf numFmtId="0" fontId="26" fillId="18" borderId="0" xfId="0" applyFont="1" applyFill="1" applyAlignment="1">
      <alignment horizontal="center"/>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22" xfId="0" applyFill="1" applyBorder="1" applyAlignment="1">
      <alignment horizontal="left" vertical="top" wrapText="1"/>
    </xf>
    <xf numFmtId="0" fontId="0" fillId="5" borderId="23" xfId="0" applyFill="1" applyBorder="1" applyAlignment="1">
      <alignment horizontal="left" vertical="top" wrapText="1"/>
    </xf>
    <xf numFmtId="0" fontId="0" fillId="5" borderId="24" xfId="0" applyFill="1" applyBorder="1" applyAlignment="1">
      <alignment horizontal="left" vertical="top" wrapText="1"/>
    </xf>
    <xf numFmtId="0" fontId="0" fillId="5" borderId="25" xfId="0" applyFill="1" applyBorder="1" applyAlignment="1">
      <alignment horizontal="left" vertical="top" wrapText="1"/>
    </xf>
    <xf numFmtId="0" fontId="0" fillId="5" borderId="26" xfId="0" applyFill="1" applyBorder="1" applyAlignment="1">
      <alignment horizontal="left" vertical="top" wrapText="1"/>
    </xf>
    <xf numFmtId="0" fontId="0" fillId="5" borderId="27" xfId="0" applyFill="1" applyBorder="1" applyAlignment="1">
      <alignment horizontal="left" vertical="top" wrapText="1"/>
    </xf>
    <xf numFmtId="0" fontId="21" fillId="5" borderId="4" xfId="0" applyFont="1" applyFill="1" applyBorder="1" applyAlignment="1" applyProtection="1">
      <alignment horizontal="center" vertical="center" wrapText="1"/>
      <protection hidden="1"/>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5" borderId="4" xfId="0" applyFill="1" applyBorder="1" applyAlignment="1">
      <alignment horizontal="center" vertical="center" wrapText="1"/>
    </xf>
    <xf numFmtId="0" fontId="0" fillId="12" borderId="15" xfId="0" applyFill="1" applyBorder="1" applyAlignment="1">
      <alignment horizontal="center" vertical="center" wrapText="1"/>
    </xf>
    <xf numFmtId="0" fontId="0" fillId="12" borderId="11" xfId="0"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164" fontId="0" fillId="9" borderId="1" xfId="0" applyNumberFormat="1" applyFill="1" applyBorder="1" applyAlignment="1">
      <alignment horizontal="center" vertical="center"/>
    </xf>
    <xf numFmtId="164" fontId="0" fillId="9" borderId="3" xfId="0" applyNumberFormat="1" applyFill="1" applyBorder="1" applyAlignment="1">
      <alignment horizontal="center" vertical="center"/>
    </xf>
    <xf numFmtId="0" fontId="11" fillId="12" borderId="4" xfId="0" applyFont="1" applyFill="1" applyBorder="1" applyAlignment="1" applyProtection="1">
      <alignment horizontal="center" vertical="center" wrapText="1"/>
      <protection hidden="1"/>
    </xf>
    <xf numFmtId="0" fontId="23" fillId="13" borderId="4" xfId="0" applyFont="1" applyFill="1" applyBorder="1" applyAlignment="1" applyProtection="1">
      <alignment horizontal="center" vertical="center" wrapText="1"/>
      <protection hidden="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0" fillId="0" borderId="4" xfId="0" applyBorder="1" applyAlignment="1">
      <alignment horizontal="left" vertical="top" wrapText="1"/>
    </xf>
    <xf numFmtId="0" fontId="2" fillId="10" borderId="1"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1" fillId="16" borderId="15" xfId="0" applyFont="1" applyFill="1" applyBorder="1" applyAlignment="1">
      <alignment horizontal="center" vertical="center" wrapText="1"/>
    </xf>
    <xf numFmtId="0" fontId="21" fillId="16" borderId="11" xfId="0" applyFont="1" applyFill="1" applyBorder="1" applyAlignment="1">
      <alignment horizontal="center" vertical="center" wrapText="1"/>
    </xf>
    <xf numFmtId="49" fontId="11" fillId="9" borderId="5" xfId="0" applyNumberFormat="1" applyFont="1" applyFill="1" applyBorder="1" applyAlignment="1" applyProtection="1">
      <alignment horizontal="center" vertical="center" wrapText="1"/>
      <protection locked="0"/>
    </xf>
    <xf numFmtId="49" fontId="11" fillId="9" borderId="7" xfId="0" applyNumberFormat="1" applyFont="1" applyFill="1" applyBorder="1" applyAlignment="1" applyProtection="1">
      <alignment horizontal="center" vertical="center" wrapText="1"/>
      <protection locked="0"/>
    </xf>
    <xf numFmtId="49" fontId="11" fillId="9" borderId="8" xfId="0" applyNumberFormat="1" applyFont="1" applyFill="1" applyBorder="1" applyAlignment="1" applyProtection="1">
      <alignment horizontal="center" vertical="center" wrapText="1"/>
      <protection locked="0"/>
    </xf>
    <xf numFmtId="49" fontId="11" fillId="9" borderId="10" xfId="0" applyNumberFormat="1" applyFont="1" applyFill="1" applyBorder="1" applyAlignment="1" applyProtection="1">
      <alignment horizontal="center" vertical="center" wrapText="1"/>
      <protection locked="0"/>
    </xf>
    <xf numFmtId="0" fontId="22" fillId="16" borderId="1" xfId="0" applyFont="1" applyFill="1" applyBorder="1" applyAlignment="1">
      <alignment horizontal="center" vertical="center" wrapText="1"/>
    </xf>
    <xf numFmtId="0" fontId="22" fillId="16" borderId="3" xfId="0" applyFont="1" applyFill="1" applyBorder="1" applyAlignment="1">
      <alignment horizontal="center" vertical="center" wrapText="1"/>
    </xf>
    <xf numFmtId="164" fontId="11" fillId="7" borderId="18" xfId="0" applyNumberFormat="1" applyFont="1" applyFill="1" applyBorder="1" applyAlignment="1" applyProtection="1">
      <alignment horizontal="center" vertical="center"/>
      <protection hidden="1"/>
    </xf>
    <xf numFmtId="164" fontId="11" fillId="7" borderId="17" xfId="0" applyNumberFormat="1" applyFont="1" applyFill="1" applyBorder="1" applyAlignment="1" applyProtection="1">
      <alignment horizontal="center" vertical="center"/>
      <protection hidden="1"/>
    </xf>
    <xf numFmtId="0" fontId="2" fillId="13" borderId="4" xfId="0" applyFont="1" applyFill="1" applyBorder="1" applyAlignment="1" applyProtection="1">
      <alignment horizontal="center" vertical="center" wrapText="1"/>
      <protection hidden="1"/>
    </xf>
    <xf numFmtId="0" fontId="21" fillId="5" borderId="20" xfId="0" applyFont="1" applyFill="1" applyBorder="1" applyAlignment="1" applyProtection="1">
      <alignment horizontal="center" vertical="center" wrapText="1"/>
      <protection hidden="1"/>
    </xf>
    <xf numFmtId="164" fontId="17" fillId="7" borderId="4" xfId="0" applyNumberFormat="1" applyFont="1" applyFill="1" applyBorder="1" applyAlignment="1" applyProtection="1">
      <alignment horizontal="center" vertical="center"/>
      <protection hidden="1"/>
    </xf>
    <xf numFmtId="0" fontId="2" fillId="12" borderId="4" xfId="0" applyFont="1" applyFill="1" applyBorder="1" applyAlignment="1">
      <alignment horizontal="center" vertical="center"/>
    </xf>
    <xf numFmtId="0" fontId="16" fillId="9" borderId="12" xfId="0" applyFont="1" applyFill="1" applyBorder="1" applyAlignment="1">
      <alignment horizontal="left" vertical="top" wrapText="1"/>
    </xf>
    <xf numFmtId="0" fontId="2" fillId="13" borderId="1" xfId="0" applyFont="1" applyFill="1" applyBorder="1" applyAlignment="1" applyProtection="1">
      <alignment horizontal="center" vertical="center" wrapText="1"/>
      <protection hidden="1"/>
    </xf>
    <xf numFmtId="0" fontId="2" fillId="13" borderId="2" xfId="0" applyFont="1" applyFill="1" applyBorder="1" applyAlignment="1" applyProtection="1">
      <alignment horizontal="center" vertical="center" wrapText="1"/>
      <protection hidden="1"/>
    </xf>
    <xf numFmtId="0" fontId="2" fillId="13" borderId="3" xfId="0" applyFont="1" applyFill="1" applyBorder="1" applyAlignment="1" applyProtection="1">
      <alignment horizontal="center" vertical="center" wrapText="1"/>
      <protection hidden="1"/>
    </xf>
    <xf numFmtId="0" fontId="24" fillId="13" borderId="1" xfId="0" applyFont="1" applyFill="1" applyBorder="1" applyAlignment="1" applyProtection="1">
      <alignment horizontal="center" vertical="center" wrapText="1"/>
      <protection hidden="1"/>
    </xf>
    <xf numFmtId="0" fontId="24" fillId="13" borderId="2" xfId="0" applyFont="1" applyFill="1" applyBorder="1" applyAlignment="1" applyProtection="1">
      <alignment horizontal="center" vertical="center" wrapText="1"/>
      <protection hidden="1"/>
    </xf>
    <xf numFmtId="0" fontId="0" fillId="5" borderId="3" xfId="0" applyFill="1" applyBorder="1" applyAlignment="1">
      <alignment horizontal="center" vertical="center" wrapText="1"/>
    </xf>
    <xf numFmtId="0" fontId="16" fillId="9" borderId="12" xfId="0" applyFont="1" applyFill="1" applyBorder="1" applyAlignment="1">
      <alignment horizontal="left" vertical="center" wrapText="1"/>
    </xf>
    <xf numFmtId="164" fontId="0" fillId="7" borderId="4" xfId="0" applyNumberFormat="1" applyFill="1" applyBorder="1" applyAlignment="1" applyProtection="1">
      <alignment horizontal="center" vertical="center"/>
      <protection hidden="1"/>
    </xf>
    <xf numFmtId="0" fontId="17" fillId="5" borderId="0" xfId="0" applyFont="1" applyFill="1" applyAlignment="1">
      <alignment horizontal="left" vertical="top" wrapText="1"/>
    </xf>
  </cellXfs>
  <cellStyles count="7">
    <cellStyle name="Comma" xfId="4" builtinId="3"/>
    <cellStyle name="Hyperlink" xfId="2" builtinId="8"/>
    <cellStyle name="Moneda 2" xfId="6" xr:uid="{135838AA-3B03-4434-A840-59B815AECDCE}"/>
    <cellStyle name="Normal" xfId="0" builtinId="0"/>
    <cellStyle name="Normal 2" xfId="3" xr:uid="{00000000-0005-0000-0000-000004000000}"/>
    <cellStyle name="Normal 4" xfId="5" xr:uid="{58517667-100B-4816-8CF6-FC175924C042}"/>
    <cellStyle name="Percent" xfId="1" builtinId="5"/>
  </cellStyles>
  <dxfs count="5">
    <dxf>
      <fill>
        <patternFill>
          <bgColor rgb="FFA9D08E"/>
        </patternFill>
      </fill>
    </dxf>
    <dxf>
      <fill>
        <patternFill>
          <bgColor rgb="FFC00000"/>
        </patternFill>
      </fill>
    </dxf>
    <dxf>
      <fill>
        <patternFill>
          <bgColor rgb="FFC00000"/>
        </patternFill>
      </fill>
    </dxf>
    <dxf>
      <fill>
        <patternFill>
          <bgColor theme="9" tint="0.39994506668294322"/>
        </patternFill>
      </fill>
    </dxf>
    <dxf>
      <fill>
        <patternFill>
          <bgColor rgb="FFFFCCCC"/>
        </patternFill>
      </fill>
    </dxf>
  </dxfs>
  <tableStyles count="0" defaultTableStyle="TableStyleMedium2" defaultPivotStyle="PivotStyleLight16"/>
  <colors>
    <mruColors>
      <color rgb="FFA9D08E"/>
      <color rgb="FFC00000"/>
      <color rgb="FFDDEBF7"/>
      <color rgb="FFE2EFDA"/>
      <color rgb="FFFFF2CC"/>
      <color rgb="FFD9D9D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10437</xdr:colOff>
      <xdr:row>1</xdr:row>
      <xdr:rowOff>128079</xdr:rowOff>
    </xdr:from>
    <xdr:to>
      <xdr:col>5</xdr:col>
      <xdr:colOff>163285</xdr:colOff>
      <xdr:row>5</xdr:row>
      <xdr:rowOff>28809</xdr:rowOff>
    </xdr:to>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366" y="309508"/>
          <a:ext cx="4325705" cy="626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95250</xdr:colOff>
      <xdr:row>0</xdr:row>
      <xdr:rowOff>95250</xdr:rowOff>
    </xdr:from>
    <xdr:to>
      <xdr:col>27</xdr:col>
      <xdr:colOff>381000</xdr:colOff>
      <xdr:row>6</xdr:row>
      <xdr:rowOff>120650</xdr:rowOff>
    </xdr:to>
    <xdr:pic>
      <xdr:nvPicPr>
        <xdr:cNvPr id="12" name="Imagen 1">
          <a:extLst>
            <a:ext uri="{FF2B5EF4-FFF2-40B4-BE49-F238E27FC236}">
              <a16:creationId xmlns:a16="http://schemas.microsoft.com/office/drawing/2014/main" id="{83EFF971-6CCC-4F4B-B8B2-1369FBA73C50}"/>
            </a:ext>
            <a:ext uri="{147F2762-F138-4A5C-976F-8EAC2B608ADB}">
              <a16:predDERef xmlns:a16="http://schemas.microsoft.com/office/drawing/2014/main" pred="{00000000-0008-0000-0000-000006000000}"/>
            </a:ext>
          </a:extLst>
        </xdr:cNvPr>
        <xdr:cNvPicPr>
          <a:picLocks noChangeAspect="1"/>
        </xdr:cNvPicPr>
      </xdr:nvPicPr>
      <xdr:blipFill>
        <a:blip xmlns:r="http://schemas.openxmlformats.org/officeDocument/2006/relationships" r:embed="rId2"/>
        <a:stretch>
          <a:fillRect/>
        </a:stretch>
      </xdr:blipFill>
      <xdr:spPr>
        <a:xfrm>
          <a:off x="18811875" y="95250"/>
          <a:ext cx="1809750" cy="1114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343348</xdr:colOff>
      <xdr:row>5</xdr:row>
      <xdr:rowOff>82158</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786" y="362857"/>
          <a:ext cx="4325705" cy="626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19050</xdr:colOff>
      <xdr:row>5</xdr:row>
      <xdr:rowOff>85725</xdr:rowOff>
    </xdr:to>
    <xdr:pic>
      <xdr:nvPicPr>
        <xdr:cNvPr id="3" name="Imagen 4">
          <a:extLst>
            <a:ext uri="{FF2B5EF4-FFF2-40B4-BE49-F238E27FC236}">
              <a16:creationId xmlns:a16="http://schemas.microsoft.com/office/drawing/2014/main" id="{C6C87321-7A5F-49BD-9FBC-897A85893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361950"/>
          <a:ext cx="3276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1219200</xdr:colOff>
      <xdr:row>5</xdr:row>
      <xdr:rowOff>85725</xdr:rowOff>
    </xdr:to>
    <xdr:pic>
      <xdr:nvPicPr>
        <xdr:cNvPr id="131" name="Imagen 4">
          <a:extLst>
            <a:ext uri="{FF2B5EF4-FFF2-40B4-BE49-F238E27FC236}">
              <a16:creationId xmlns:a16="http://schemas.microsoft.com/office/drawing/2014/main" id="{0AF6642D-F34B-48C9-9234-9EC050285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361950"/>
          <a:ext cx="4448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602177</xdr:colOff>
      <xdr:row>5</xdr:row>
      <xdr:rowOff>69324</xdr:rowOff>
    </xdr:to>
    <xdr:pic>
      <xdr:nvPicPr>
        <xdr:cNvPr id="2" name="Imagen 3">
          <a:extLst>
            <a:ext uri="{FF2B5EF4-FFF2-40B4-BE49-F238E27FC236}">
              <a16:creationId xmlns:a16="http://schemas.microsoft.com/office/drawing/2014/main" id="{06A5144D-E483-48BC-921B-4E85DC3F3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61950"/>
          <a:ext cx="3240602" cy="612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2</xdr:col>
      <xdr:colOff>1686373</xdr:colOff>
      <xdr:row>5</xdr:row>
      <xdr:rowOff>85333</xdr:rowOff>
    </xdr:to>
    <xdr:pic>
      <xdr:nvPicPr>
        <xdr:cNvPr id="3" name="Imagen 4">
          <a:extLst>
            <a:ext uri="{FF2B5EF4-FFF2-40B4-BE49-F238E27FC236}">
              <a16:creationId xmlns:a16="http://schemas.microsoft.com/office/drawing/2014/main" id="{D9D0758D-D8D0-4B0F-852F-5B4F4034B1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6195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2117</xdr:colOff>
      <xdr:row>2</xdr:row>
      <xdr:rowOff>4939</xdr:rowOff>
    </xdr:from>
    <xdr:to>
      <xdr:col>4</xdr:col>
      <xdr:colOff>164490</xdr:colOff>
      <xdr:row>5</xdr:row>
      <xdr:rowOff>90272</xdr:rowOff>
    </xdr:to>
    <xdr:pic>
      <xdr:nvPicPr>
        <xdr:cNvPr id="4" name="Imagen 4">
          <a:extLst>
            <a:ext uri="{FF2B5EF4-FFF2-40B4-BE49-F238E27FC236}">
              <a16:creationId xmlns:a16="http://schemas.microsoft.com/office/drawing/2014/main" id="{2CBE89FD-51BA-4B11-8F69-E2BA88D36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7" y="366889"/>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1</xdr:row>
      <xdr:rowOff>132715</xdr:rowOff>
    </xdr:from>
    <xdr:to>
      <xdr:col>2</xdr:col>
      <xdr:colOff>791024</xdr:colOff>
      <xdr:row>5</xdr:row>
      <xdr:rowOff>37073</xdr:rowOff>
    </xdr:to>
    <xdr:pic>
      <xdr:nvPicPr>
        <xdr:cNvPr id="3" name="Imagen 4">
          <a:extLst>
            <a:ext uri="{FF2B5EF4-FFF2-40B4-BE49-F238E27FC236}">
              <a16:creationId xmlns:a16="http://schemas.microsoft.com/office/drawing/2014/main" id="{CE27DA3A-2A36-425B-B470-AD0626250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1" y="31369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228599</xdr:colOff>
      <xdr:row>1</xdr:row>
      <xdr:rowOff>129541</xdr:rowOff>
    </xdr:from>
    <xdr:to>
      <xdr:col>3</xdr:col>
      <xdr:colOff>685799</xdr:colOff>
      <xdr:row>4</xdr:row>
      <xdr:rowOff>64771</xdr:rowOff>
    </xdr:to>
    <xdr:pic>
      <xdr:nvPicPr>
        <xdr:cNvPr id="2" name="Imagen 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599" y="307341"/>
          <a:ext cx="3048000" cy="484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228599</xdr:colOff>
      <xdr:row>1</xdr:row>
      <xdr:rowOff>129541</xdr:rowOff>
    </xdr:from>
    <xdr:to>
      <xdr:col>3</xdr:col>
      <xdr:colOff>685799</xdr:colOff>
      <xdr:row>4</xdr:row>
      <xdr:rowOff>64771</xdr:rowOff>
    </xdr:to>
    <xdr:pic>
      <xdr:nvPicPr>
        <xdr:cNvPr id="2" name="Imagen 2">
          <a:extLst>
            <a:ext uri="{FF2B5EF4-FFF2-40B4-BE49-F238E27FC236}">
              <a16:creationId xmlns:a16="http://schemas.microsoft.com/office/drawing/2014/main" id="{4F8E5ACA-8CB0-4489-BBFF-1C1BFE01C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599" y="313691"/>
          <a:ext cx="492125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atos%20Departamento\Ayudas%20PRTR\OM_Proyectos%20singulares\Plantillas\Volet%20financier_D&#233;penses%20BP%20TCO%20V&#233;hicules%20et%20bilan%20GES%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ae.es\marecote\Users\amarquezaltemir\AppData\Local\Microsoft\Windows\INetCache\Content.Outlook\JWDA4ROF\Anexo_Base%20de%20datos%20de%20cos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Cadre de dépôt Infrastructures"/>
      <sheetName val="Cadre de dépôt Usages"/>
      <sheetName val="Hypothèses"/>
      <sheetName val=" BP Infrastructures"/>
      <sheetName val="TCO Véhicules"/>
      <sheetName val="GES évités"/>
      <sheetName val="Sources"/>
    </sheetNames>
    <sheetDataSet>
      <sheetData sheetId="0" refreshError="1"/>
      <sheetData sheetId="1" refreshError="1"/>
      <sheetData sheetId="2" refreshError="1"/>
      <sheetData sheetId="3" refreshError="1"/>
      <sheetData sheetId="4" refreshError="1"/>
      <sheetData sheetId="5" refreshError="1"/>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ciones"/>
      <sheetName val="Naturaleza"/>
      <sheetName val="Colaboración"/>
      <sheetName val="Estructura del proyecto"/>
      <sheetName val="Base de costes"/>
      <sheetName val="Amortizaciones"/>
      <sheetName val="Descripción de costes"/>
      <sheetName val="Síntesis"/>
      <sheetName val="Ayuda prevista"/>
      <sheetName val="Sheet1"/>
      <sheetName val="Sheet2"/>
      <sheetName val="Sheet3"/>
      <sheetName val="Sheet4"/>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73"/>
  <sheetViews>
    <sheetView topLeftCell="A62" zoomScale="55" zoomScaleNormal="55" workbookViewId="0">
      <selection activeCell="K62" sqref="K62:S73"/>
    </sheetView>
  </sheetViews>
  <sheetFormatPr defaultColWidth="10.81640625" defaultRowHeight="14.5" x14ac:dyDescent="0.35"/>
  <cols>
    <col min="1" max="1" width="3.54296875" style="11" customWidth="1"/>
    <col min="2" max="2" width="10.81640625" style="11"/>
    <col min="3" max="3" width="27.453125" style="11" bestFit="1" customWidth="1"/>
    <col min="4" max="16384" width="10.81640625" style="11"/>
  </cols>
  <sheetData>
    <row r="1" spans="1:29" x14ac:dyDescent="0.35">
      <c r="A1" s="3"/>
      <c r="B1" s="3"/>
      <c r="C1" s="3"/>
      <c r="D1" s="3"/>
      <c r="E1" s="3"/>
      <c r="F1" s="3"/>
      <c r="G1" s="3"/>
      <c r="H1" s="3"/>
      <c r="I1" s="3"/>
      <c r="J1" s="3"/>
      <c r="K1" s="3"/>
      <c r="L1" s="3"/>
      <c r="M1" s="3"/>
      <c r="N1" s="3"/>
      <c r="O1" s="3"/>
      <c r="P1" s="3"/>
      <c r="Q1" s="3"/>
      <c r="R1" s="3"/>
      <c r="S1" s="3"/>
      <c r="T1" s="3"/>
      <c r="U1" s="3"/>
      <c r="V1" s="3"/>
      <c r="W1" s="3"/>
      <c r="X1" s="3"/>
      <c r="Y1" s="3"/>
      <c r="Z1" s="3"/>
      <c r="AA1" s="3"/>
      <c r="AB1" s="3"/>
      <c r="AC1" s="3"/>
    </row>
    <row r="2" spans="1:29" x14ac:dyDescent="0.35">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29" x14ac:dyDescent="0.35">
      <c r="A3" s="3"/>
      <c r="B3" s="3"/>
      <c r="C3" s="3"/>
      <c r="D3" s="3"/>
      <c r="E3" s="3"/>
      <c r="F3" s="3"/>
      <c r="G3" s="3"/>
      <c r="H3" s="3"/>
      <c r="I3" s="3"/>
      <c r="J3" s="3"/>
      <c r="K3" s="3"/>
      <c r="L3" s="3"/>
      <c r="M3" s="3" t="s">
        <v>0</v>
      </c>
      <c r="N3" s="3"/>
      <c r="O3" s="121"/>
      <c r="P3" s="122"/>
      <c r="Q3" s="122"/>
      <c r="R3" s="123"/>
      <c r="S3" s="3"/>
      <c r="T3" s="3"/>
      <c r="U3" s="3"/>
      <c r="V3" s="3"/>
      <c r="W3" s="3"/>
      <c r="X3" s="3"/>
      <c r="Y3" s="3"/>
      <c r="Z3" s="3"/>
      <c r="AA3" s="3"/>
      <c r="AB3" s="3"/>
      <c r="AC3" s="3"/>
    </row>
    <row r="4" spans="1:29" x14ac:dyDescent="0.35">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1:29" x14ac:dyDescent="0.35">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29" x14ac:dyDescent="0.35">
      <c r="A6" s="3"/>
      <c r="B6" s="3"/>
      <c r="C6" s="3"/>
      <c r="D6" s="3"/>
      <c r="E6" s="3"/>
      <c r="F6" s="3"/>
      <c r="G6" s="3"/>
      <c r="H6" s="3"/>
      <c r="I6" s="3"/>
      <c r="J6" s="3"/>
      <c r="K6" s="3"/>
      <c r="L6" s="3"/>
      <c r="M6" s="3"/>
      <c r="N6" s="3"/>
      <c r="O6" s="3"/>
      <c r="P6" s="3"/>
      <c r="Q6" s="3"/>
      <c r="R6" s="3"/>
      <c r="S6" s="3"/>
      <c r="T6" s="3"/>
      <c r="U6" s="3"/>
      <c r="V6" s="3"/>
      <c r="W6" s="3"/>
      <c r="X6" s="3"/>
      <c r="Y6" s="3"/>
      <c r="Z6" s="3"/>
      <c r="AA6" s="3"/>
      <c r="AB6" s="3"/>
      <c r="AC6" s="3"/>
    </row>
    <row r="7" spans="1:29" x14ac:dyDescent="0.35">
      <c r="A7" s="3"/>
      <c r="B7" s="3"/>
      <c r="C7" s="3"/>
      <c r="D7" s="3"/>
      <c r="E7" s="3"/>
      <c r="F7" s="3"/>
      <c r="G7" s="3"/>
      <c r="H7" s="3"/>
      <c r="I7" s="3"/>
      <c r="J7" s="3"/>
      <c r="K7" s="3"/>
      <c r="L7" s="3"/>
      <c r="M7" s="3"/>
      <c r="N7" s="3"/>
      <c r="O7" s="3"/>
      <c r="P7" s="3"/>
      <c r="Q7" s="3"/>
      <c r="R7" s="3"/>
      <c r="S7" s="3"/>
      <c r="T7" s="3"/>
      <c r="U7" s="3"/>
      <c r="V7" s="3"/>
      <c r="W7" s="3"/>
      <c r="X7" s="3"/>
      <c r="Y7" s="3"/>
      <c r="Z7" s="3"/>
      <c r="AA7" s="3"/>
      <c r="AB7" s="3"/>
      <c r="AC7" s="3"/>
    </row>
    <row r="8" spans="1:29" ht="21" x14ac:dyDescent="0.35">
      <c r="A8" s="4"/>
      <c r="B8" s="1" t="s">
        <v>1</v>
      </c>
      <c r="C8" s="1"/>
      <c r="D8" s="1"/>
      <c r="E8" s="1"/>
      <c r="F8" s="1"/>
      <c r="G8" s="1"/>
      <c r="H8" s="1"/>
      <c r="I8" s="1"/>
      <c r="J8" s="1"/>
      <c r="K8" s="1"/>
      <c r="L8" s="1"/>
      <c r="M8" s="1"/>
      <c r="N8" s="1"/>
      <c r="O8" s="1"/>
      <c r="P8" s="1"/>
      <c r="Q8" s="1"/>
      <c r="R8" s="1"/>
      <c r="S8" s="1"/>
      <c r="T8" s="1"/>
      <c r="U8" s="1"/>
      <c r="V8" s="1"/>
      <c r="W8" s="1"/>
      <c r="X8" s="1"/>
      <c r="Y8" s="1"/>
      <c r="Z8" s="1"/>
      <c r="AA8" s="1"/>
      <c r="AB8" s="1"/>
      <c r="AC8" s="4"/>
    </row>
    <row r="9" spans="1:29" ht="21" x14ac:dyDescent="0.35">
      <c r="A9" s="4"/>
      <c r="B9" s="5"/>
      <c r="C9" s="6"/>
      <c r="D9" s="6"/>
      <c r="E9" s="6"/>
      <c r="F9" s="6"/>
      <c r="G9" s="6"/>
      <c r="H9" s="6"/>
      <c r="I9" s="6"/>
      <c r="J9" s="6"/>
      <c r="K9" s="6"/>
      <c r="L9" s="6"/>
      <c r="M9" s="6"/>
      <c r="N9" s="6"/>
      <c r="O9" s="6"/>
      <c r="P9" s="6"/>
      <c r="Q9" s="6"/>
      <c r="R9" s="6"/>
      <c r="S9" s="6"/>
      <c r="T9" s="6"/>
      <c r="U9" s="6"/>
      <c r="V9" s="6"/>
      <c r="W9" s="6"/>
      <c r="X9" s="6"/>
      <c r="Y9" s="6"/>
      <c r="Z9" s="6"/>
      <c r="AA9" s="6"/>
      <c r="AB9" s="6"/>
      <c r="AC9" s="4"/>
    </row>
    <row r="10" spans="1:29" ht="21" x14ac:dyDescent="0.35">
      <c r="A10" s="4"/>
      <c r="B10" s="7" t="s">
        <v>2</v>
      </c>
      <c r="C10" s="6"/>
      <c r="D10" s="6"/>
      <c r="E10" s="6"/>
      <c r="F10" s="6"/>
      <c r="G10" s="6"/>
      <c r="H10" s="6"/>
      <c r="I10" s="6"/>
      <c r="J10" s="6"/>
      <c r="K10" s="6"/>
      <c r="L10" s="6"/>
      <c r="M10" s="6"/>
      <c r="N10" s="6"/>
      <c r="O10" s="6"/>
      <c r="P10" s="6"/>
      <c r="Q10" s="6"/>
      <c r="R10" s="6"/>
      <c r="S10" s="6"/>
      <c r="T10" s="6"/>
      <c r="U10" s="6"/>
      <c r="V10" s="6"/>
      <c r="W10" s="6"/>
      <c r="X10" s="6"/>
      <c r="Y10" s="6"/>
      <c r="Z10" s="6"/>
      <c r="AA10" s="6"/>
      <c r="AB10" s="6"/>
      <c r="AC10" s="4"/>
    </row>
    <row r="11" spans="1:29" ht="21" x14ac:dyDescent="0.35">
      <c r="A11" s="4"/>
      <c r="B11" s="6" t="s">
        <v>3</v>
      </c>
      <c r="C11" s="8" t="s">
        <v>4</v>
      </c>
      <c r="E11" s="9"/>
      <c r="F11" s="9"/>
      <c r="G11" s="9"/>
      <c r="H11" s="9"/>
      <c r="I11" s="6"/>
      <c r="J11" s="6"/>
      <c r="K11" s="6"/>
      <c r="L11" s="6"/>
      <c r="M11" s="6"/>
      <c r="N11" s="6"/>
      <c r="O11" s="6"/>
      <c r="P11" s="6"/>
      <c r="Q11" s="6"/>
      <c r="R11" s="6"/>
      <c r="S11" s="6"/>
      <c r="T11" s="6"/>
      <c r="U11" s="6"/>
      <c r="V11" s="6"/>
      <c r="W11" s="6"/>
      <c r="X11" s="6"/>
      <c r="Y11" s="6"/>
      <c r="Z11" s="6"/>
      <c r="AA11" s="6"/>
      <c r="AB11" s="4"/>
      <c r="AC11" s="4"/>
    </row>
    <row r="12" spans="1:29" ht="21" x14ac:dyDescent="0.35">
      <c r="A12" s="4"/>
      <c r="B12" s="6" t="s">
        <v>5</v>
      </c>
      <c r="C12" s="8" t="s">
        <v>6</v>
      </c>
      <c r="E12" s="9"/>
      <c r="F12" s="9"/>
      <c r="G12" s="9"/>
      <c r="H12" s="9"/>
      <c r="I12" s="6"/>
      <c r="J12" s="6"/>
      <c r="K12" s="6"/>
      <c r="L12" s="6"/>
      <c r="M12" s="6"/>
      <c r="N12" s="6"/>
      <c r="O12" s="6"/>
      <c r="P12" s="6"/>
      <c r="Q12" s="6"/>
      <c r="R12" s="6"/>
      <c r="S12" s="6"/>
      <c r="T12" s="6"/>
      <c r="U12" s="6"/>
      <c r="V12" s="6"/>
      <c r="W12" s="6"/>
      <c r="X12" s="6"/>
      <c r="Y12" s="6"/>
      <c r="Z12" s="6"/>
      <c r="AA12" s="6"/>
      <c r="AB12" s="4"/>
      <c r="AC12" s="4"/>
    </row>
    <row r="13" spans="1:29" ht="21" x14ac:dyDescent="0.35">
      <c r="A13" s="4"/>
      <c r="B13" s="6" t="s">
        <v>7</v>
      </c>
      <c r="C13" s="8" t="s">
        <v>8</v>
      </c>
      <c r="D13"/>
      <c r="E13" s="9"/>
      <c r="F13" s="9"/>
      <c r="G13" s="9"/>
      <c r="H13" s="9"/>
      <c r="I13" s="6"/>
      <c r="J13" s="6"/>
      <c r="K13" s="6"/>
      <c r="L13" s="6"/>
      <c r="M13" s="6"/>
      <c r="N13" s="6"/>
      <c r="O13" s="6"/>
      <c r="P13" s="6"/>
      <c r="Q13" s="6"/>
      <c r="R13" s="6"/>
      <c r="S13" s="6"/>
      <c r="T13" s="6"/>
      <c r="U13" s="6"/>
      <c r="V13" s="6"/>
      <c r="W13" s="6"/>
      <c r="X13" s="6"/>
      <c r="Y13" s="6"/>
      <c r="Z13" s="6"/>
      <c r="AA13" s="6"/>
      <c r="AB13" s="4"/>
      <c r="AC13" s="4"/>
    </row>
    <row r="14" spans="1:29" ht="21" x14ac:dyDescent="0.35">
      <c r="A14" s="4"/>
      <c r="B14" s="6" t="s">
        <v>9</v>
      </c>
      <c r="C14" s="8" t="s">
        <v>10</v>
      </c>
      <c r="D14" s="6"/>
      <c r="E14" s="6"/>
      <c r="F14" s="6"/>
      <c r="G14" s="6"/>
      <c r="H14" s="6"/>
      <c r="I14" s="6"/>
      <c r="J14" s="6"/>
      <c r="K14" s="6"/>
      <c r="L14" s="6"/>
      <c r="M14" s="6"/>
      <c r="N14" s="6"/>
      <c r="O14" s="6"/>
      <c r="P14" s="6"/>
      <c r="Q14" s="6"/>
      <c r="R14" s="6"/>
      <c r="S14" s="6"/>
      <c r="T14" s="6"/>
      <c r="U14" s="6"/>
      <c r="V14" s="6"/>
      <c r="W14" s="6"/>
      <c r="X14" s="6"/>
      <c r="Y14" s="6"/>
      <c r="Z14" s="6"/>
      <c r="AA14" s="6"/>
      <c r="AB14" s="6"/>
      <c r="AC14" s="4"/>
    </row>
    <row r="15" spans="1:29" ht="21" x14ac:dyDescent="0.35">
      <c r="A15" s="4"/>
      <c r="B15" s="6" t="s">
        <v>11</v>
      </c>
      <c r="C15" s="8" t="s">
        <v>12</v>
      </c>
      <c r="D15" s="6"/>
      <c r="E15" s="6"/>
      <c r="F15" s="6"/>
      <c r="G15" s="6"/>
      <c r="H15" s="6"/>
      <c r="I15" s="6"/>
      <c r="J15" s="6"/>
      <c r="K15" s="6"/>
      <c r="L15" s="6"/>
      <c r="M15" s="6"/>
      <c r="N15" s="6"/>
      <c r="O15" s="6"/>
      <c r="P15" s="6"/>
      <c r="Q15" s="6"/>
      <c r="R15" s="6"/>
      <c r="S15" s="6"/>
      <c r="T15" s="6"/>
      <c r="U15" s="6"/>
      <c r="V15" s="6"/>
      <c r="W15" s="6"/>
      <c r="X15" s="6"/>
      <c r="Y15" s="6"/>
      <c r="Z15" s="6"/>
      <c r="AA15" s="6"/>
      <c r="AB15" s="6"/>
      <c r="AC15" s="4"/>
    </row>
    <row r="16" spans="1:29" ht="21" x14ac:dyDescent="0.35">
      <c r="A16" s="4"/>
      <c r="B16" s="6" t="s">
        <v>13</v>
      </c>
      <c r="C16" s="8" t="s">
        <v>14</v>
      </c>
      <c r="D16" s="6"/>
      <c r="E16" s="6"/>
      <c r="F16" s="6"/>
      <c r="G16" s="6"/>
      <c r="H16" s="6"/>
      <c r="I16" s="6"/>
      <c r="J16" s="6"/>
      <c r="K16" s="6"/>
      <c r="L16" s="6"/>
      <c r="M16" s="6"/>
      <c r="N16" s="6"/>
      <c r="O16" s="6"/>
      <c r="P16" s="6"/>
      <c r="Q16" s="6"/>
      <c r="R16" s="6"/>
      <c r="S16" s="6"/>
      <c r="T16" s="6"/>
      <c r="U16" s="6"/>
      <c r="V16" s="6"/>
      <c r="W16" s="6"/>
      <c r="X16" s="6"/>
      <c r="Y16" s="6"/>
      <c r="Z16" s="6"/>
      <c r="AA16" s="6"/>
      <c r="AB16" s="6"/>
      <c r="AC16" s="4"/>
    </row>
    <row r="17" spans="1:29" ht="21" x14ac:dyDescent="0.35">
      <c r="A17" s="4"/>
      <c r="B17" s="6"/>
      <c r="C17" s="8"/>
      <c r="D17" s="6"/>
      <c r="E17" s="6"/>
      <c r="F17" s="6"/>
      <c r="G17" s="6"/>
      <c r="H17" s="6"/>
      <c r="I17" s="6"/>
      <c r="J17" s="6"/>
      <c r="K17" s="6"/>
      <c r="L17" s="6"/>
      <c r="M17" s="6"/>
      <c r="N17" s="6"/>
      <c r="O17" s="6"/>
      <c r="P17" s="6"/>
      <c r="Q17" s="6"/>
      <c r="R17" s="6"/>
      <c r="S17" s="6"/>
      <c r="T17" s="6"/>
      <c r="U17" s="6"/>
      <c r="V17" s="6"/>
      <c r="W17" s="6"/>
      <c r="X17" s="6"/>
      <c r="Y17" s="6"/>
      <c r="Z17" s="6"/>
      <c r="AA17" s="6"/>
      <c r="AB17" s="6"/>
      <c r="AC17" s="4"/>
    </row>
    <row r="18" spans="1:29" ht="21" x14ac:dyDescent="0.35">
      <c r="A18" s="4"/>
      <c r="B18" s="1" t="s">
        <v>15</v>
      </c>
      <c r="C18" s="1"/>
      <c r="D18" s="1"/>
      <c r="E18" s="1"/>
      <c r="F18" s="1"/>
      <c r="G18" s="1"/>
      <c r="H18" s="1"/>
      <c r="I18" s="1"/>
      <c r="J18" s="1"/>
      <c r="K18" s="1"/>
      <c r="L18" s="1"/>
      <c r="M18" s="1"/>
      <c r="N18" s="1"/>
      <c r="O18" s="1"/>
      <c r="P18" s="1"/>
      <c r="Q18" s="1"/>
      <c r="R18" s="1"/>
      <c r="S18" s="1"/>
      <c r="T18" s="1"/>
      <c r="U18" s="1"/>
      <c r="V18" s="1"/>
      <c r="W18" s="1"/>
      <c r="X18" s="1"/>
      <c r="Y18" s="1"/>
      <c r="Z18" s="1"/>
      <c r="AA18" s="1"/>
      <c r="AB18" s="1"/>
      <c r="AC18" s="4"/>
    </row>
    <row r="19" spans="1:29" ht="21" x14ac:dyDescent="0.35">
      <c r="A19" s="4"/>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4"/>
    </row>
    <row r="20" spans="1:29" ht="21" x14ac:dyDescent="0.35">
      <c r="A20" s="4"/>
      <c r="B20" s="4" t="s">
        <v>16</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4"/>
    </row>
    <row r="21" spans="1:29" ht="21" x14ac:dyDescent="0.35">
      <c r="A21" s="4"/>
      <c r="B21" s="7" t="s">
        <v>17</v>
      </c>
      <c r="C21" s="6"/>
      <c r="D21" s="6"/>
      <c r="E21" s="6"/>
      <c r="F21" s="6"/>
      <c r="G21" s="6"/>
      <c r="H21" s="6"/>
      <c r="I21" s="6"/>
      <c r="J21" s="6"/>
      <c r="K21" s="6"/>
      <c r="L21" s="6"/>
      <c r="M21" s="6"/>
      <c r="N21" s="6"/>
      <c r="O21" s="6"/>
      <c r="P21" s="6"/>
      <c r="Q21" s="6"/>
      <c r="R21" s="6"/>
      <c r="S21" s="6"/>
      <c r="T21" s="6"/>
      <c r="U21" s="6"/>
      <c r="V21" s="6"/>
      <c r="W21" s="6"/>
      <c r="X21" s="6"/>
      <c r="Y21" s="6"/>
      <c r="Z21" s="6"/>
      <c r="AA21" s="6"/>
      <c r="AB21" s="6"/>
      <c r="AC21" s="4"/>
    </row>
    <row r="22" spans="1:29" ht="21" x14ac:dyDescent="0.35">
      <c r="A22" s="4"/>
      <c r="B22" s="5"/>
      <c r="C22" s="6"/>
      <c r="D22" s="6"/>
      <c r="E22" s="6"/>
      <c r="F22" s="6"/>
      <c r="G22" s="6"/>
      <c r="H22" s="6"/>
      <c r="I22" s="6"/>
      <c r="J22" s="6"/>
      <c r="K22" s="6"/>
      <c r="L22" s="6"/>
      <c r="M22" s="6"/>
      <c r="N22" s="6"/>
      <c r="O22" s="6"/>
      <c r="P22" s="4"/>
      <c r="Q22" s="4"/>
      <c r="R22" s="4"/>
      <c r="S22" s="4"/>
      <c r="T22" s="4"/>
      <c r="U22" s="4"/>
      <c r="V22" s="4"/>
      <c r="W22" s="4"/>
      <c r="X22" s="4"/>
      <c r="Y22" s="4"/>
      <c r="Z22" s="4"/>
      <c r="AA22" s="4"/>
      <c r="AB22" s="4"/>
      <c r="AC22" s="4"/>
    </row>
    <row r="24" spans="1:29" ht="18.5" x14ac:dyDescent="0.45">
      <c r="A24" s="12"/>
      <c r="B24" s="127" t="s">
        <v>18</v>
      </c>
      <c r="C24" s="128"/>
      <c r="G24" s="13"/>
      <c r="H24" s="13"/>
      <c r="I24" s="13"/>
      <c r="J24" s="13"/>
      <c r="K24" s="12"/>
      <c r="L24" s="12"/>
      <c r="N24" s="14"/>
      <c r="O24" s="14"/>
      <c r="P24" s="14"/>
      <c r="Q24" s="14"/>
      <c r="R24" s="14"/>
      <c r="S24" s="14"/>
      <c r="T24" s="14"/>
      <c r="U24" s="14"/>
      <c r="V24" s="14"/>
      <c r="W24" s="14"/>
      <c r="X24" s="14"/>
      <c r="Y24" s="14"/>
      <c r="Z24" s="14"/>
      <c r="AA24" s="14"/>
      <c r="AB24" s="14"/>
      <c r="AC24" s="14"/>
    </row>
    <row r="25" spans="1:29" ht="21" x14ac:dyDescent="0.35">
      <c r="A25" s="4"/>
      <c r="B25" s="7"/>
      <c r="C25" s="6"/>
      <c r="D25" s="6"/>
      <c r="E25" s="6"/>
      <c r="F25" s="6"/>
      <c r="G25" s="6"/>
      <c r="H25" s="6"/>
      <c r="I25" s="6"/>
      <c r="J25" s="6"/>
      <c r="K25" s="6"/>
      <c r="L25" s="6"/>
      <c r="M25" s="6"/>
      <c r="N25" s="6"/>
      <c r="O25" s="6"/>
      <c r="P25" s="6"/>
      <c r="Q25" s="6"/>
      <c r="R25" s="6"/>
      <c r="S25" s="6"/>
      <c r="T25" s="6"/>
      <c r="U25" s="6"/>
      <c r="V25" s="6"/>
      <c r="W25" s="6"/>
      <c r="X25" s="6"/>
      <c r="Y25" s="6"/>
      <c r="Z25" s="6"/>
      <c r="AA25" s="6"/>
      <c r="AB25" s="6"/>
      <c r="AC25" s="4"/>
    </row>
    <row r="26" spans="1:29" ht="21" x14ac:dyDescent="0.35">
      <c r="A26" s="4"/>
      <c r="B26" s="2" t="s">
        <v>19</v>
      </c>
      <c r="C26" s="2"/>
      <c r="D26" s="2"/>
      <c r="E26" s="2"/>
      <c r="F26" s="2"/>
      <c r="G26" s="2"/>
      <c r="H26" s="2"/>
      <c r="I26" s="2"/>
      <c r="J26" s="2"/>
      <c r="K26" s="2"/>
      <c r="L26" s="2"/>
      <c r="M26" s="2"/>
      <c r="N26" s="2"/>
      <c r="O26" s="2"/>
      <c r="P26" s="2"/>
      <c r="Q26" s="2"/>
      <c r="R26" s="2"/>
      <c r="S26" s="2"/>
      <c r="T26" s="2"/>
      <c r="U26" s="2"/>
      <c r="V26" s="2"/>
      <c r="W26" s="2"/>
      <c r="X26" s="2"/>
      <c r="Y26" s="2"/>
      <c r="Z26" s="2"/>
      <c r="AA26" s="2"/>
      <c r="AB26" s="2"/>
      <c r="AC26" s="4"/>
    </row>
    <row r="27" spans="1:29" ht="21" x14ac:dyDescent="0.35">
      <c r="A27" s="4"/>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4"/>
    </row>
    <row r="28" spans="1:29" ht="21" x14ac:dyDescent="0.35">
      <c r="A28" s="4"/>
      <c r="B28" s="7" t="s">
        <v>20</v>
      </c>
      <c r="C28" s="6"/>
      <c r="D28" s="6"/>
      <c r="E28" s="6"/>
      <c r="F28" s="6"/>
      <c r="G28" s="6"/>
      <c r="H28" s="6"/>
      <c r="I28" s="6"/>
      <c r="J28" s="6"/>
      <c r="K28" s="6"/>
      <c r="L28" s="6"/>
      <c r="M28" s="6"/>
      <c r="N28" s="6"/>
      <c r="O28" s="6"/>
      <c r="P28" s="6"/>
      <c r="Q28" s="6"/>
      <c r="R28" s="6"/>
      <c r="S28" s="6"/>
      <c r="T28" s="6"/>
      <c r="U28" s="6"/>
      <c r="V28" s="6"/>
      <c r="W28" s="6"/>
      <c r="X28" s="6"/>
      <c r="Y28" s="6"/>
      <c r="Z28" s="6"/>
      <c r="AA28" s="6"/>
      <c r="AB28" s="6"/>
      <c r="AC28" s="4"/>
    </row>
    <row r="29" spans="1:29" ht="21" x14ac:dyDescent="0.35">
      <c r="A29" s="4"/>
      <c r="B29" s="7" t="s">
        <v>21</v>
      </c>
      <c r="C29" s="6"/>
      <c r="D29" s="6"/>
      <c r="E29" s="6"/>
      <c r="F29" s="6"/>
      <c r="G29" s="6"/>
      <c r="H29" s="6"/>
      <c r="I29" s="6"/>
      <c r="J29" s="6"/>
      <c r="K29" s="6"/>
      <c r="L29" s="6"/>
      <c r="M29" s="6"/>
      <c r="N29" s="6"/>
      <c r="O29" s="6"/>
      <c r="P29" s="6"/>
      <c r="Q29" s="6"/>
      <c r="R29" s="6"/>
      <c r="S29" s="6"/>
      <c r="T29" s="6"/>
      <c r="U29" s="6"/>
      <c r="V29" s="6"/>
      <c r="W29" s="6"/>
      <c r="X29" s="6"/>
      <c r="Y29" s="6"/>
      <c r="Z29" s="6"/>
      <c r="AA29" s="6"/>
      <c r="AB29" s="6"/>
      <c r="AC29" s="4"/>
    </row>
    <row r="31" spans="1:29" ht="21" x14ac:dyDescent="0.35">
      <c r="B31" s="2" t="s">
        <v>22</v>
      </c>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1:29" ht="21" x14ac:dyDescent="0.35">
      <c r="B32" s="5"/>
      <c r="C32" s="6"/>
      <c r="D32" s="6"/>
      <c r="E32" s="6"/>
      <c r="F32" s="6"/>
      <c r="G32" s="6"/>
      <c r="H32" s="6"/>
      <c r="I32" s="6"/>
      <c r="J32" s="6"/>
      <c r="K32" s="6"/>
      <c r="L32" s="6"/>
      <c r="M32" s="6"/>
      <c r="N32" s="6"/>
      <c r="O32" s="6"/>
      <c r="P32" s="6"/>
      <c r="Q32" s="6"/>
      <c r="R32" s="6"/>
      <c r="S32" s="6"/>
      <c r="T32" s="6"/>
      <c r="U32" s="6"/>
      <c r="V32" s="6"/>
      <c r="W32" s="6"/>
      <c r="X32" s="6"/>
      <c r="Y32" s="6"/>
      <c r="Z32" s="6"/>
      <c r="AA32" s="6"/>
      <c r="AB32" s="6"/>
    </row>
    <row r="33" spans="1:29" ht="21" x14ac:dyDescent="0.35">
      <c r="B33" s="7" t="s">
        <v>23</v>
      </c>
      <c r="C33" s="6"/>
      <c r="D33" s="6"/>
      <c r="E33" s="6"/>
      <c r="F33" s="6"/>
      <c r="G33" s="6"/>
      <c r="H33" s="6"/>
      <c r="I33" s="6"/>
      <c r="J33" s="6"/>
      <c r="K33" s="6"/>
      <c r="L33" s="6"/>
      <c r="M33" s="6"/>
      <c r="N33" s="6"/>
      <c r="O33" s="6"/>
      <c r="P33" s="6"/>
      <c r="Q33" s="6"/>
      <c r="R33" s="6"/>
      <c r="S33" s="6"/>
      <c r="T33" s="6"/>
      <c r="U33" s="6"/>
      <c r="V33" s="6"/>
      <c r="W33" s="6"/>
      <c r="X33" s="6"/>
      <c r="Y33" s="6"/>
      <c r="Z33" s="6"/>
      <c r="AA33" s="6"/>
      <c r="AB33" s="6"/>
    </row>
    <row r="34" spans="1:29" ht="21" x14ac:dyDescent="0.35">
      <c r="B34" s="7" t="s">
        <v>24</v>
      </c>
      <c r="C34" s="6"/>
      <c r="D34" s="6"/>
      <c r="E34" s="6"/>
      <c r="F34" s="6"/>
      <c r="G34" s="6"/>
      <c r="H34" s="6"/>
      <c r="I34" s="6"/>
      <c r="J34" s="6"/>
      <c r="K34" s="6"/>
      <c r="L34" s="6"/>
      <c r="M34" s="6"/>
      <c r="N34" s="6"/>
      <c r="O34" s="6"/>
      <c r="P34" s="6"/>
      <c r="Q34" s="6"/>
      <c r="R34" s="6"/>
      <c r="S34" s="6"/>
      <c r="T34" s="6"/>
      <c r="U34" s="6"/>
      <c r="V34" s="6"/>
      <c r="W34" s="6"/>
      <c r="X34" s="6"/>
      <c r="Y34" s="6"/>
      <c r="Z34" s="6"/>
      <c r="AA34" s="6"/>
      <c r="AB34" s="6"/>
    </row>
    <row r="36" spans="1:29" ht="21" x14ac:dyDescent="0.35">
      <c r="B36" s="2" t="s">
        <v>25</v>
      </c>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29" ht="21" x14ac:dyDescent="0.35">
      <c r="B37" s="5"/>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1:29" ht="24" customHeight="1" x14ac:dyDescent="0.35">
      <c r="B38" s="7" t="s">
        <v>26</v>
      </c>
      <c r="C38" s="6"/>
      <c r="D38" s="6"/>
      <c r="E38" s="6"/>
      <c r="F38" s="6"/>
      <c r="G38" s="6"/>
      <c r="H38" s="6"/>
      <c r="I38" s="6"/>
      <c r="J38" s="6"/>
      <c r="K38" s="6"/>
      <c r="L38" s="6"/>
      <c r="M38" s="6"/>
      <c r="N38" s="6"/>
      <c r="O38" s="6"/>
      <c r="P38" s="6"/>
      <c r="Q38" s="4"/>
      <c r="R38" s="4"/>
      <c r="S38" s="4"/>
      <c r="T38" s="4"/>
      <c r="U38" s="4"/>
      <c r="V38" s="4"/>
      <c r="W38" s="4"/>
      <c r="X38" s="4"/>
      <c r="Y38" s="4"/>
      <c r="Z38" s="4"/>
      <c r="AA38" s="4"/>
      <c r="AB38" s="4"/>
    </row>
    <row r="39" spans="1:29" ht="21" x14ac:dyDescent="0.35">
      <c r="B39" s="7" t="s">
        <v>27</v>
      </c>
      <c r="C39" s="6"/>
      <c r="D39" s="6"/>
      <c r="E39" s="6"/>
      <c r="F39" s="6"/>
      <c r="G39" s="6"/>
      <c r="H39" s="6"/>
      <c r="I39" s="6"/>
      <c r="J39" s="6"/>
      <c r="K39" s="6"/>
      <c r="L39" s="6"/>
      <c r="M39" s="6"/>
      <c r="N39" s="6"/>
      <c r="O39" s="6"/>
      <c r="P39" s="6"/>
      <c r="Q39" s="6"/>
      <c r="R39" s="6"/>
      <c r="S39" s="6"/>
      <c r="T39" s="6"/>
      <c r="U39" s="6"/>
      <c r="V39" s="6"/>
      <c r="W39" s="6"/>
      <c r="X39" s="6"/>
      <c r="Y39" s="6"/>
      <c r="Z39" s="6"/>
      <c r="AA39" s="6"/>
      <c r="AB39" s="6"/>
    </row>
    <row r="41" spans="1:29" ht="21" x14ac:dyDescent="0.35">
      <c r="A41" s="4"/>
      <c r="B41" s="2" t="s">
        <v>28</v>
      </c>
      <c r="C41" s="2"/>
      <c r="D41" s="2"/>
      <c r="E41" s="2"/>
      <c r="F41" s="2"/>
      <c r="G41" s="2"/>
      <c r="H41" s="2"/>
      <c r="I41" s="2"/>
      <c r="J41" s="2"/>
      <c r="K41" s="2"/>
      <c r="L41" s="2"/>
      <c r="M41" s="2"/>
      <c r="N41" s="2"/>
      <c r="O41" s="2"/>
      <c r="P41" s="2"/>
      <c r="Q41" s="2"/>
      <c r="R41" s="2"/>
      <c r="S41" s="2"/>
      <c r="T41" s="2"/>
      <c r="U41" s="2"/>
      <c r="V41" s="2"/>
      <c r="W41" s="2"/>
      <c r="X41" s="2"/>
      <c r="Y41" s="2"/>
      <c r="Z41" s="2"/>
      <c r="AA41" s="2"/>
      <c r="AB41" s="2"/>
      <c r="AC41" s="4"/>
    </row>
    <row r="42" spans="1:29" ht="21" x14ac:dyDescent="0.35">
      <c r="A42" s="4"/>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4"/>
    </row>
    <row r="43" spans="1:29" ht="21" x14ac:dyDescent="0.35">
      <c r="A43" s="4"/>
      <c r="B43" s="7" t="s">
        <v>29</v>
      </c>
      <c r="C43" s="6"/>
      <c r="D43" s="6"/>
      <c r="E43" s="6"/>
      <c r="F43" s="6"/>
      <c r="G43" s="6"/>
      <c r="H43" s="6"/>
      <c r="I43" s="6"/>
      <c r="J43" s="6"/>
      <c r="K43" s="6"/>
      <c r="L43" s="6"/>
      <c r="M43" s="6"/>
      <c r="N43" s="6"/>
      <c r="O43" s="6"/>
      <c r="P43" s="6"/>
      <c r="Q43" s="4"/>
      <c r="R43" s="4"/>
      <c r="S43" s="4"/>
      <c r="T43" s="4"/>
      <c r="U43" s="4"/>
      <c r="V43" s="4"/>
      <c r="W43" s="4"/>
      <c r="X43" s="4"/>
      <c r="Y43" s="4"/>
      <c r="Z43" s="4"/>
      <c r="AA43" s="4"/>
      <c r="AB43" s="4"/>
      <c r="AC43" s="4"/>
    </row>
    <row r="44" spans="1:29" ht="21" x14ac:dyDescent="0.35">
      <c r="A44" s="4"/>
      <c r="B44" s="7" t="s">
        <v>30</v>
      </c>
      <c r="C44" s="6"/>
      <c r="D44" s="6"/>
      <c r="E44" s="6"/>
      <c r="F44" s="6"/>
      <c r="G44" s="6"/>
      <c r="H44" s="6"/>
      <c r="I44" s="6"/>
      <c r="J44" s="6"/>
      <c r="K44" s="6"/>
      <c r="L44" s="6"/>
      <c r="M44" s="6"/>
      <c r="N44" s="6"/>
      <c r="O44" s="6"/>
      <c r="P44" s="6"/>
      <c r="Q44" s="6"/>
      <c r="R44" s="6"/>
      <c r="S44" s="6"/>
      <c r="T44" s="6"/>
      <c r="U44" s="6"/>
      <c r="V44" s="6"/>
      <c r="W44" s="6"/>
      <c r="X44" s="6"/>
      <c r="Y44" s="6"/>
      <c r="Z44" s="6"/>
      <c r="AA44" s="6"/>
      <c r="AB44" s="6"/>
      <c r="AC44" s="4"/>
    </row>
    <row r="45" spans="1:29" ht="21" x14ac:dyDescent="0.35">
      <c r="A45" s="4"/>
      <c r="B45" s="7" t="s">
        <v>31</v>
      </c>
      <c r="C45" s="6"/>
      <c r="D45" s="6"/>
      <c r="E45" s="6"/>
      <c r="F45" s="6"/>
      <c r="G45" s="6"/>
      <c r="H45" s="6"/>
      <c r="I45" s="6"/>
      <c r="J45" s="6"/>
      <c r="K45" s="6"/>
      <c r="L45" s="6"/>
      <c r="M45" s="6"/>
      <c r="N45" s="6"/>
      <c r="O45" s="6"/>
      <c r="P45" s="6"/>
      <c r="Q45" s="6"/>
      <c r="R45" s="6"/>
      <c r="S45" s="6"/>
      <c r="T45" s="6"/>
      <c r="U45" s="6"/>
      <c r="V45" s="6"/>
      <c r="W45" s="6"/>
      <c r="X45" s="6"/>
      <c r="Y45" s="6"/>
      <c r="Z45" s="6"/>
      <c r="AA45" s="6"/>
      <c r="AB45" s="6"/>
      <c r="AC45" s="4"/>
    </row>
    <row r="47" spans="1:29" ht="21" x14ac:dyDescent="0.35">
      <c r="A47" s="4"/>
      <c r="B47" s="2" t="s">
        <v>32</v>
      </c>
      <c r="C47" s="2"/>
      <c r="D47" s="2"/>
      <c r="E47" s="2"/>
      <c r="F47" s="2"/>
      <c r="G47" s="2"/>
      <c r="H47" s="2"/>
      <c r="I47" s="2"/>
      <c r="J47" s="2"/>
      <c r="K47" s="2"/>
      <c r="L47" s="2"/>
      <c r="M47" s="2"/>
      <c r="N47" s="2"/>
      <c r="O47" s="2"/>
      <c r="P47" s="2"/>
      <c r="Q47" s="2"/>
      <c r="R47" s="2"/>
      <c r="S47" s="2"/>
      <c r="T47" s="2"/>
      <c r="U47" s="2"/>
      <c r="V47" s="2"/>
      <c r="W47" s="2"/>
      <c r="X47" s="2"/>
      <c r="Y47" s="2"/>
      <c r="Z47" s="2"/>
      <c r="AA47" s="2"/>
      <c r="AB47" s="2"/>
      <c r="AC47" s="4"/>
    </row>
    <row r="48" spans="1:29" ht="21" x14ac:dyDescent="0.35">
      <c r="A48" s="4"/>
      <c r="B48" s="5"/>
      <c r="C48" s="6"/>
      <c r="D48" s="6"/>
      <c r="E48" s="6"/>
      <c r="F48" s="6"/>
      <c r="G48" s="6"/>
      <c r="H48" s="6"/>
      <c r="I48" s="6"/>
      <c r="J48" s="6"/>
      <c r="K48" s="6"/>
      <c r="L48" s="6"/>
      <c r="M48" s="6"/>
      <c r="N48" s="6"/>
      <c r="O48" s="6"/>
      <c r="P48" s="6"/>
      <c r="Q48" s="6"/>
      <c r="R48" s="6"/>
      <c r="S48" s="6"/>
      <c r="T48" s="6"/>
      <c r="U48" s="6"/>
      <c r="V48" s="6"/>
      <c r="W48" s="6"/>
      <c r="X48" s="6"/>
      <c r="Y48" s="6"/>
      <c r="Z48" s="6"/>
      <c r="AA48" s="6"/>
      <c r="AB48" s="6"/>
      <c r="AC48" s="4"/>
    </row>
    <row r="49" spans="1:29" ht="21" x14ac:dyDescent="0.35">
      <c r="A49" s="4"/>
      <c r="B49" s="7" t="s">
        <v>33</v>
      </c>
      <c r="C49" s="6"/>
      <c r="D49" s="6"/>
      <c r="E49" s="6"/>
      <c r="F49" s="6"/>
      <c r="G49" s="6"/>
      <c r="H49" s="6"/>
      <c r="I49" s="6"/>
      <c r="J49" s="6"/>
      <c r="K49" s="6"/>
      <c r="L49" s="6"/>
      <c r="M49" s="6"/>
      <c r="N49" s="6"/>
      <c r="O49" s="6"/>
      <c r="P49" s="6"/>
      <c r="Q49" s="6"/>
      <c r="R49" s="6"/>
      <c r="S49" s="6"/>
      <c r="T49" s="6"/>
      <c r="U49" s="6"/>
      <c r="V49" s="6"/>
      <c r="W49" s="6"/>
      <c r="X49" s="6"/>
      <c r="Y49" s="6"/>
      <c r="Z49" s="6"/>
      <c r="AA49" s="6"/>
      <c r="AB49" s="6"/>
      <c r="AC49" s="4"/>
    </row>
    <row r="52" spans="1:29" ht="21" x14ac:dyDescent="0.35">
      <c r="B52" s="2" t="s">
        <v>34</v>
      </c>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29" ht="21" x14ac:dyDescent="0.35">
      <c r="B53" s="5"/>
      <c r="C53" s="6"/>
      <c r="D53" s="6"/>
      <c r="E53" s="6"/>
      <c r="F53" s="6"/>
      <c r="G53" s="6"/>
      <c r="H53" s="6"/>
      <c r="I53" s="6"/>
      <c r="J53" s="6"/>
      <c r="K53" s="6"/>
      <c r="L53" s="6"/>
      <c r="M53" s="6"/>
      <c r="N53" s="6"/>
      <c r="O53" s="6"/>
      <c r="P53" s="6"/>
      <c r="Q53" s="6"/>
      <c r="R53" s="6"/>
      <c r="S53" s="6"/>
      <c r="T53" s="6"/>
      <c r="U53" s="6"/>
      <c r="V53" s="6"/>
      <c r="W53" s="6"/>
      <c r="X53" s="6"/>
      <c r="Y53" s="6"/>
      <c r="Z53" s="6"/>
      <c r="AA53" s="6"/>
      <c r="AB53" s="6"/>
    </row>
    <row r="54" spans="1:29" ht="21" x14ac:dyDescent="0.35">
      <c r="B54" s="4" t="s">
        <v>35</v>
      </c>
      <c r="C54" s="4"/>
      <c r="D54" s="4"/>
      <c r="E54" s="4"/>
      <c r="F54" s="4"/>
      <c r="G54" s="4"/>
      <c r="H54" s="4"/>
      <c r="I54" s="4"/>
      <c r="J54" s="4"/>
      <c r="K54" s="4"/>
      <c r="L54" s="4"/>
      <c r="M54" s="4"/>
      <c r="N54" s="4"/>
      <c r="O54" s="4"/>
      <c r="P54" s="4"/>
      <c r="Q54" s="4"/>
      <c r="R54" s="4"/>
      <c r="S54" s="4"/>
      <c r="T54" s="4"/>
      <c r="U54" s="4"/>
      <c r="V54" s="4"/>
      <c r="W54" s="4"/>
      <c r="X54" s="4"/>
      <c r="Y54" s="4"/>
      <c r="Z54" s="4"/>
      <c r="AA54" s="4"/>
      <c r="AB54" s="4"/>
    </row>
    <row r="56" spans="1:29" ht="21" x14ac:dyDescent="0.35">
      <c r="B56" s="7"/>
      <c r="C56" s="6"/>
      <c r="D56" s="6"/>
      <c r="E56" s="6"/>
      <c r="F56" s="6"/>
      <c r="G56" s="6"/>
      <c r="H56" s="6"/>
      <c r="I56" s="6"/>
      <c r="J56" s="6"/>
      <c r="K56" s="6"/>
      <c r="L56" s="6"/>
      <c r="M56" s="6"/>
      <c r="N56" s="6"/>
      <c r="O56" s="6"/>
      <c r="P56" s="6"/>
      <c r="Q56" s="6"/>
      <c r="R56" s="6"/>
    </row>
    <row r="57" spans="1:29" ht="21" x14ac:dyDescent="0.5">
      <c r="B57" s="144" t="s">
        <v>36</v>
      </c>
      <c r="C57" s="144"/>
      <c r="D57" s="144"/>
      <c r="E57" s="144"/>
      <c r="F57" s="144"/>
      <c r="G57" s="144"/>
      <c r="H57" s="144"/>
      <c r="I57" s="144"/>
      <c r="J57" s="144"/>
      <c r="K57" s="144"/>
      <c r="L57" s="144"/>
      <c r="M57" s="144"/>
      <c r="N57" s="144"/>
      <c r="O57" s="144"/>
      <c r="P57" s="144"/>
      <c r="Q57" s="144"/>
      <c r="R57" s="144"/>
      <c r="S57" s="144"/>
    </row>
    <row r="58" spans="1:29" x14ac:dyDescent="0.35">
      <c r="B58" s="124" t="s">
        <v>37</v>
      </c>
      <c r="C58" s="124" t="s">
        <v>37</v>
      </c>
      <c r="D58" s="124" t="s">
        <v>37</v>
      </c>
      <c r="E58" s="124" t="s">
        <v>37</v>
      </c>
      <c r="F58" s="124" t="s">
        <v>37</v>
      </c>
      <c r="G58" s="124" t="s">
        <v>37</v>
      </c>
      <c r="H58" s="124" t="s">
        <v>37</v>
      </c>
      <c r="I58" s="124" t="s">
        <v>37</v>
      </c>
      <c r="J58" s="124" t="s">
        <v>37</v>
      </c>
      <c r="K58" s="124" t="s">
        <v>37</v>
      </c>
      <c r="L58" s="124" t="s">
        <v>37</v>
      </c>
      <c r="M58" s="124" t="s">
        <v>37</v>
      </c>
      <c r="N58" s="124" t="s">
        <v>37</v>
      </c>
      <c r="O58" s="124" t="s">
        <v>37</v>
      </c>
      <c r="P58" s="124" t="s">
        <v>37</v>
      </c>
      <c r="Q58" s="124" t="s">
        <v>37</v>
      </c>
      <c r="R58" s="124" t="s">
        <v>37</v>
      </c>
      <c r="S58" s="124" t="s">
        <v>37</v>
      </c>
    </row>
    <row r="59" spans="1:29" x14ac:dyDescent="0.35">
      <c r="B59" s="124" t="s">
        <v>37</v>
      </c>
      <c r="C59" s="124" t="s">
        <v>37</v>
      </c>
      <c r="D59" s="124" t="s">
        <v>37</v>
      </c>
      <c r="E59" s="124" t="s">
        <v>37</v>
      </c>
      <c r="F59" s="124" t="s">
        <v>37</v>
      </c>
      <c r="G59" s="124" t="s">
        <v>37</v>
      </c>
      <c r="H59" s="124" t="s">
        <v>37</v>
      </c>
      <c r="I59" s="124" t="s">
        <v>37</v>
      </c>
      <c r="J59" s="124" t="s">
        <v>37</v>
      </c>
      <c r="K59" s="124" t="s">
        <v>37</v>
      </c>
      <c r="L59" s="124" t="s">
        <v>37</v>
      </c>
      <c r="M59" s="124" t="s">
        <v>37</v>
      </c>
      <c r="N59" s="124" t="s">
        <v>37</v>
      </c>
      <c r="O59" s="124" t="s">
        <v>37</v>
      </c>
      <c r="P59" s="124" t="s">
        <v>37</v>
      </c>
      <c r="Q59" s="124" t="s">
        <v>37</v>
      </c>
      <c r="R59" s="124" t="s">
        <v>37</v>
      </c>
      <c r="S59" s="124" t="s">
        <v>37</v>
      </c>
    </row>
    <row r="60" spans="1:29" x14ac:dyDescent="0.35">
      <c r="B60" s="129" t="s">
        <v>38</v>
      </c>
      <c r="C60" s="130"/>
      <c r="D60" s="130"/>
      <c r="E60" s="130"/>
      <c r="F60" s="130"/>
      <c r="G60" s="130"/>
      <c r="H60" s="130"/>
      <c r="I60" s="130"/>
      <c r="J60" s="131"/>
      <c r="K60" s="129" t="s">
        <v>39</v>
      </c>
      <c r="L60" s="130"/>
      <c r="M60" s="130"/>
      <c r="N60" s="130"/>
      <c r="O60" s="130"/>
      <c r="P60" s="130"/>
      <c r="Q60" s="130"/>
      <c r="R60" s="130"/>
      <c r="S60" s="131"/>
    </row>
    <row r="61" spans="1:29" x14ac:dyDescent="0.35">
      <c r="B61" s="132"/>
      <c r="C61" s="133"/>
      <c r="D61" s="133"/>
      <c r="E61" s="133"/>
      <c r="F61" s="133"/>
      <c r="G61" s="133"/>
      <c r="H61" s="133"/>
      <c r="I61" s="133"/>
      <c r="J61" s="134"/>
      <c r="K61" s="132"/>
      <c r="L61" s="133"/>
      <c r="M61" s="133"/>
      <c r="N61" s="133"/>
      <c r="O61" s="133"/>
      <c r="P61" s="133"/>
      <c r="Q61" s="133"/>
      <c r="R61" s="133"/>
      <c r="S61" s="134"/>
    </row>
    <row r="62" spans="1:29" ht="318.75" customHeight="1" x14ac:dyDescent="0.35">
      <c r="B62" s="135" t="s">
        <v>40</v>
      </c>
      <c r="C62" s="136"/>
      <c r="D62" s="136"/>
      <c r="E62" s="136"/>
      <c r="F62" s="136"/>
      <c r="G62" s="136"/>
      <c r="H62" s="136"/>
      <c r="I62" s="136"/>
      <c r="J62" s="137"/>
      <c r="K62" s="135" t="s">
        <v>41</v>
      </c>
      <c r="L62" s="136"/>
      <c r="M62" s="136"/>
      <c r="N62" s="136"/>
      <c r="O62" s="136"/>
      <c r="P62" s="136"/>
      <c r="Q62" s="136"/>
      <c r="R62" s="136"/>
      <c r="S62" s="137"/>
    </row>
    <row r="63" spans="1:29" x14ac:dyDescent="0.35">
      <c r="B63" s="138"/>
      <c r="C63" s="139"/>
      <c r="D63" s="139"/>
      <c r="E63" s="139"/>
      <c r="F63" s="139"/>
      <c r="G63" s="139"/>
      <c r="H63" s="139"/>
      <c r="I63" s="139"/>
      <c r="J63" s="140"/>
      <c r="K63" s="138"/>
      <c r="L63" s="139"/>
      <c r="M63" s="139"/>
      <c r="N63" s="139"/>
      <c r="O63" s="139"/>
      <c r="P63" s="139"/>
      <c r="Q63" s="139"/>
      <c r="R63" s="139"/>
      <c r="S63" s="140"/>
    </row>
    <row r="64" spans="1:29" x14ac:dyDescent="0.35">
      <c r="B64" s="138"/>
      <c r="C64" s="139"/>
      <c r="D64" s="139"/>
      <c r="E64" s="139"/>
      <c r="F64" s="139"/>
      <c r="G64" s="139"/>
      <c r="H64" s="139"/>
      <c r="I64" s="139"/>
      <c r="J64" s="140"/>
      <c r="K64" s="138"/>
      <c r="L64" s="139"/>
      <c r="M64" s="139"/>
      <c r="N64" s="139"/>
      <c r="O64" s="139"/>
      <c r="P64" s="139"/>
      <c r="Q64" s="139"/>
      <c r="R64" s="139"/>
      <c r="S64" s="140"/>
    </row>
    <row r="65" spans="2:19" x14ac:dyDescent="0.35">
      <c r="B65" s="138"/>
      <c r="C65" s="139"/>
      <c r="D65" s="139"/>
      <c r="E65" s="139"/>
      <c r="F65" s="139"/>
      <c r="G65" s="139"/>
      <c r="H65" s="139"/>
      <c r="I65" s="139"/>
      <c r="J65" s="140"/>
      <c r="K65" s="138"/>
      <c r="L65" s="139"/>
      <c r="M65" s="139"/>
      <c r="N65" s="139"/>
      <c r="O65" s="139"/>
      <c r="P65" s="139"/>
      <c r="Q65" s="139"/>
      <c r="R65" s="139"/>
      <c r="S65" s="140"/>
    </row>
    <row r="66" spans="2:19" x14ac:dyDescent="0.35">
      <c r="B66" s="138"/>
      <c r="C66" s="139"/>
      <c r="D66" s="139"/>
      <c r="E66" s="139"/>
      <c r="F66" s="139"/>
      <c r="G66" s="139"/>
      <c r="H66" s="139"/>
      <c r="I66" s="139"/>
      <c r="J66" s="140"/>
      <c r="K66" s="138"/>
      <c r="L66" s="139"/>
      <c r="M66" s="139"/>
      <c r="N66" s="139"/>
      <c r="O66" s="139"/>
      <c r="P66" s="139"/>
      <c r="Q66" s="139"/>
      <c r="R66" s="139"/>
      <c r="S66" s="140"/>
    </row>
    <row r="67" spans="2:19" x14ac:dyDescent="0.35">
      <c r="B67" s="138"/>
      <c r="C67" s="139"/>
      <c r="D67" s="139"/>
      <c r="E67" s="139"/>
      <c r="F67" s="139"/>
      <c r="G67" s="139"/>
      <c r="H67" s="139"/>
      <c r="I67" s="139"/>
      <c r="J67" s="140"/>
      <c r="K67" s="138"/>
      <c r="L67" s="139"/>
      <c r="M67" s="139"/>
      <c r="N67" s="139"/>
      <c r="O67" s="139"/>
      <c r="P67" s="139"/>
      <c r="Q67" s="139"/>
      <c r="R67" s="139"/>
      <c r="S67" s="140"/>
    </row>
    <row r="68" spans="2:19" x14ac:dyDescent="0.35">
      <c r="B68" s="138"/>
      <c r="C68" s="139"/>
      <c r="D68" s="139"/>
      <c r="E68" s="139"/>
      <c r="F68" s="139"/>
      <c r="G68" s="139"/>
      <c r="H68" s="139"/>
      <c r="I68" s="139"/>
      <c r="J68" s="140"/>
      <c r="K68" s="138"/>
      <c r="L68" s="139"/>
      <c r="M68" s="139"/>
      <c r="N68" s="139"/>
      <c r="O68" s="139"/>
      <c r="P68" s="139"/>
      <c r="Q68" s="139"/>
      <c r="R68" s="139"/>
      <c r="S68" s="140"/>
    </row>
    <row r="69" spans="2:19" x14ac:dyDescent="0.35">
      <c r="B69" s="138"/>
      <c r="C69" s="139"/>
      <c r="D69" s="139"/>
      <c r="E69" s="139"/>
      <c r="F69" s="139"/>
      <c r="G69" s="139"/>
      <c r="H69" s="139"/>
      <c r="I69" s="139"/>
      <c r="J69" s="140"/>
      <c r="K69" s="138"/>
      <c r="L69" s="139"/>
      <c r="M69" s="139"/>
      <c r="N69" s="139"/>
      <c r="O69" s="139"/>
      <c r="P69" s="139"/>
      <c r="Q69" s="139"/>
      <c r="R69" s="139"/>
      <c r="S69" s="140"/>
    </row>
    <row r="70" spans="2:19" x14ac:dyDescent="0.35">
      <c r="B70" s="138"/>
      <c r="C70" s="139"/>
      <c r="D70" s="139"/>
      <c r="E70" s="139"/>
      <c r="F70" s="139"/>
      <c r="G70" s="139"/>
      <c r="H70" s="139"/>
      <c r="I70" s="139"/>
      <c r="J70" s="140"/>
      <c r="K70" s="138"/>
      <c r="L70" s="139"/>
      <c r="M70" s="139"/>
      <c r="N70" s="139"/>
      <c r="O70" s="139"/>
      <c r="P70" s="139"/>
      <c r="Q70" s="139"/>
      <c r="R70" s="139"/>
      <c r="S70" s="140"/>
    </row>
    <row r="71" spans="2:19" x14ac:dyDescent="0.35">
      <c r="B71" s="138"/>
      <c r="C71" s="139"/>
      <c r="D71" s="139"/>
      <c r="E71" s="139"/>
      <c r="F71" s="139"/>
      <c r="G71" s="139"/>
      <c r="H71" s="139"/>
      <c r="I71" s="139"/>
      <c r="J71" s="140"/>
      <c r="K71" s="138"/>
      <c r="L71" s="139"/>
      <c r="M71" s="139"/>
      <c r="N71" s="139"/>
      <c r="O71" s="139"/>
      <c r="P71" s="139"/>
      <c r="Q71" s="139"/>
      <c r="R71" s="139"/>
      <c r="S71" s="140"/>
    </row>
    <row r="72" spans="2:19" x14ac:dyDescent="0.35">
      <c r="B72" s="138"/>
      <c r="C72" s="139"/>
      <c r="D72" s="139"/>
      <c r="E72" s="139"/>
      <c r="F72" s="139"/>
      <c r="G72" s="139"/>
      <c r="H72" s="139"/>
      <c r="I72" s="139"/>
      <c r="J72" s="140"/>
      <c r="K72" s="138"/>
      <c r="L72" s="139"/>
      <c r="M72" s="139"/>
      <c r="N72" s="139"/>
      <c r="O72" s="139"/>
      <c r="P72" s="139"/>
      <c r="Q72" s="139"/>
      <c r="R72" s="139"/>
      <c r="S72" s="140"/>
    </row>
    <row r="73" spans="2:19" x14ac:dyDescent="0.35">
      <c r="B73" s="141"/>
      <c r="C73" s="142"/>
      <c r="D73" s="142"/>
      <c r="E73" s="142"/>
      <c r="F73" s="142"/>
      <c r="G73" s="142"/>
      <c r="H73" s="142"/>
      <c r="I73" s="142"/>
      <c r="J73" s="143"/>
      <c r="K73" s="141"/>
      <c r="L73" s="142"/>
      <c r="M73" s="142"/>
      <c r="N73" s="142"/>
      <c r="O73" s="142"/>
      <c r="P73" s="142"/>
      <c r="Q73" s="142"/>
      <c r="R73" s="142"/>
      <c r="S73" s="143"/>
    </row>
  </sheetData>
  <sheetProtection algorithmName="SHA-512" hashValue="OoPRSQ6L7Alj7jHCTvElgjOPeA2veeQm9wn69eGgw+YoVqevm4bKRTgaQmEuWVoeItlG1OzxR7vJZrdD+N21jQ==" saltValue="8n0G4DobknIRhnbMmtODrg==" spinCount="100000" sheet="1" objects="1" scenarios="1"/>
  <mergeCells count="6">
    <mergeCell ref="B24:C24"/>
    <mergeCell ref="B60:J61"/>
    <mergeCell ref="K60:S61"/>
    <mergeCell ref="B62:J73"/>
    <mergeCell ref="K62:S73"/>
    <mergeCell ref="B57:S57"/>
  </mergeCells>
  <hyperlinks>
    <hyperlink ref="C11" location="'1. Plan de Financiación'!A1" display="Plan de financiación" xr:uid="{00000000-0004-0000-0000-000000000000}"/>
    <hyperlink ref="C12" location="'2. Paquetes y Tareas'!A1" display="Paquetes y tareas" xr:uid="{EED5DEAC-539E-47B6-8C00-52BAA5882E7B}"/>
    <hyperlink ref="C13" location="'3. Amortización '!A1" display="Amortización" xr:uid="{AB1B8A02-BDFA-4176-BF15-D7D848BB265F}"/>
    <hyperlink ref="C14" location="'4. Presupuesto Total '!A1" display="Presupuesto total" xr:uid="{E57917FB-F460-4187-B139-A26711B5A5BD}"/>
    <hyperlink ref="C15" location="'5. Impacto en empleo'!A1" display="Impacto en empleo" xr:uid="{C4C28A6A-82B9-4259-B6C9-37EF8FB74A9E}"/>
    <hyperlink ref="C16" location="'6. Resumen criterios evaluación'!A1" display="Resumen de criterios" xr:uid="{16564C2A-DEB4-48F9-BB81-15D148D79845}"/>
  </hyperlink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5" tint="0.79998168889431442"/>
  </sheetPr>
  <dimension ref="A1:G45"/>
  <sheetViews>
    <sheetView topLeftCell="A16" workbookViewId="0">
      <selection activeCell="B12" sqref="B12"/>
    </sheetView>
  </sheetViews>
  <sheetFormatPr defaultColWidth="0" defaultRowHeight="14.5" customHeight="1" zeroHeight="1" x14ac:dyDescent="0.35"/>
  <cols>
    <col min="1" max="1" width="3.453125" customWidth="1"/>
    <col min="2" max="2" width="28" customWidth="1"/>
    <col min="3" max="3" width="5.81640625" customWidth="1"/>
    <col min="4" max="4" width="18.26953125" customWidth="1"/>
    <col min="5" max="6" width="16.54296875" customWidth="1"/>
    <col min="7" max="7" width="8.81640625" customWidth="1"/>
    <col min="8" max="16384" width="8.81640625" hidden="1"/>
  </cols>
  <sheetData>
    <row r="1" spans="2:6" s="39" customFormat="1" x14ac:dyDescent="0.35"/>
    <row r="2" spans="2:6" s="39" customFormat="1" x14ac:dyDescent="0.35"/>
    <row r="3" spans="2:6" s="39" customFormat="1" x14ac:dyDescent="0.35"/>
    <row r="4" spans="2:6" s="39" customFormat="1" x14ac:dyDescent="0.35"/>
    <row r="5" spans="2:6" s="39" customFormat="1" x14ac:dyDescent="0.35"/>
    <row r="6" spans="2:6" s="39" customFormat="1" x14ac:dyDescent="0.35"/>
    <row r="7" spans="2:6" s="39" customFormat="1" x14ac:dyDescent="0.35"/>
    <row r="8" spans="2:6" s="41" customFormat="1" ht="21" x14ac:dyDescent="0.35">
      <c r="B8" s="1" t="s">
        <v>235</v>
      </c>
      <c r="C8" s="40"/>
      <c r="D8" s="40"/>
      <c r="E8" s="40"/>
      <c r="F8" s="40"/>
    </row>
    <row r="9" spans="2:6" x14ac:dyDescent="0.35"/>
    <row r="10" spans="2:6" x14ac:dyDescent="0.35"/>
    <row r="11" spans="2:6" ht="49" customHeight="1" x14ac:dyDescent="0.35">
      <c r="B11" s="42" t="s">
        <v>236</v>
      </c>
      <c r="C11" s="42"/>
      <c r="D11" s="43" t="s">
        <v>237</v>
      </c>
      <c r="E11" s="43" t="s">
        <v>238</v>
      </c>
    </row>
    <row r="12" spans="2:6" s="48" customFormat="1" ht="52" customHeight="1" x14ac:dyDescent="0.35">
      <c r="B12" s="44" t="s">
        <v>239</v>
      </c>
      <c r="C12" s="45"/>
      <c r="D12" s="46">
        <v>7.0000000000000007E-2</v>
      </c>
      <c r="E12" s="47">
        <v>10000</v>
      </c>
    </row>
    <row r="13" spans="2:6" x14ac:dyDescent="0.35">
      <c r="C13" s="49"/>
    </row>
    <row r="14" spans="2:6" x14ac:dyDescent="0.35"/>
    <row r="15" spans="2:6" x14ac:dyDescent="0.35"/>
    <row r="16" spans="2:6" x14ac:dyDescent="0.35"/>
    <row r="17" spans="2:5" x14ac:dyDescent="0.35"/>
    <row r="18" spans="2:5" x14ac:dyDescent="0.35"/>
    <row r="19" spans="2:5" x14ac:dyDescent="0.35"/>
    <row r="20" spans="2:5" x14ac:dyDescent="0.35"/>
    <row r="21" spans="2:5" ht="32.15" customHeight="1" x14ac:dyDescent="0.35">
      <c r="B21" s="42" t="s">
        <v>240</v>
      </c>
      <c r="C21" s="42"/>
      <c r="D21" s="43" t="s">
        <v>241</v>
      </c>
      <c r="E21" s="43"/>
    </row>
    <row r="22" spans="2:5" ht="19" customHeight="1" x14ac:dyDescent="0.35">
      <c r="B22" s="44" t="s">
        <v>242</v>
      </c>
      <c r="C22" s="45"/>
      <c r="D22" s="96">
        <v>60</v>
      </c>
      <c r="E22" s="39" t="s">
        <v>243</v>
      </c>
    </row>
    <row r="23" spans="2:5" x14ac:dyDescent="0.35">
      <c r="B23" t="s">
        <v>244</v>
      </c>
      <c r="C23" s="45"/>
      <c r="D23" s="97">
        <v>0.5</v>
      </c>
    </row>
    <row r="24" spans="2:5" x14ac:dyDescent="0.35">
      <c r="B24" t="s">
        <v>245</v>
      </c>
      <c r="C24" s="45"/>
      <c r="D24" s="97">
        <v>0.2</v>
      </c>
      <c r="E24" t="s">
        <v>246</v>
      </c>
    </row>
    <row r="25" spans="2:5" x14ac:dyDescent="0.35">
      <c r="C25" s="45"/>
    </row>
    <row r="26" spans="2:5" x14ac:dyDescent="0.35">
      <c r="C26" s="45"/>
    </row>
    <row r="27" spans="2:5" x14ac:dyDescent="0.35"/>
    <row r="28" spans="2:5" x14ac:dyDescent="0.35"/>
    <row r="29" spans="2:5" x14ac:dyDescent="0.35"/>
    <row r="30" spans="2:5" x14ac:dyDescent="0.35"/>
    <row r="31" spans="2:5" x14ac:dyDescent="0.35"/>
    <row r="32" spans="2:5"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C2BBD-D856-43FA-BC61-2B5557B9BAE5}">
  <sheetPr>
    <tabColor theme="5" tint="0.79998168889431442"/>
  </sheetPr>
  <dimension ref="A1:I57"/>
  <sheetViews>
    <sheetView workbookViewId="0">
      <selection activeCell="B12" sqref="B12"/>
    </sheetView>
  </sheetViews>
  <sheetFormatPr defaultColWidth="0" defaultRowHeight="0" customHeight="1" zeroHeight="1" x14ac:dyDescent="0.35"/>
  <cols>
    <col min="1" max="1" width="3.453125" style="11" customWidth="1"/>
    <col min="2" max="2" width="51.453125" customWidth="1"/>
    <col min="3" max="3" width="9.1796875" customWidth="1"/>
    <col min="4" max="8" width="16.54296875" customWidth="1"/>
    <col min="9" max="9" width="8.81640625" style="11" customWidth="1"/>
    <col min="10" max="16384" width="8.81640625" hidden="1"/>
  </cols>
  <sheetData>
    <row r="1" spans="1:9" s="39" customFormat="1" ht="14.5" x14ac:dyDescent="0.35">
      <c r="A1" s="3"/>
      <c r="B1" s="3"/>
      <c r="C1" s="3"/>
      <c r="D1" s="3"/>
      <c r="E1" s="3"/>
      <c r="F1" s="3"/>
      <c r="G1" s="3"/>
      <c r="H1" s="3"/>
      <c r="I1" s="3"/>
    </row>
    <row r="2" spans="1:9" s="39" customFormat="1" ht="14.5" x14ac:dyDescent="0.35">
      <c r="A2" s="3"/>
      <c r="B2" s="3"/>
      <c r="C2" s="3"/>
      <c r="D2" s="3"/>
      <c r="E2" s="3"/>
      <c r="F2" s="3"/>
      <c r="G2" s="3"/>
      <c r="H2" s="3"/>
      <c r="I2" s="3"/>
    </row>
    <row r="3" spans="1:9" s="39" customFormat="1" ht="14.5" x14ac:dyDescent="0.35">
      <c r="A3" s="3"/>
      <c r="B3" s="3"/>
      <c r="C3" s="3"/>
      <c r="D3" s="3"/>
      <c r="E3" s="3"/>
      <c r="F3" s="3"/>
      <c r="G3" s="3"/>
      <c r="H3" s="3"/>
      <c r="I3" s="3"/>
    </row>
    <row r="4" spans="1:9" s="39" customFormat="1" ht="14.5" x14ac:dyDescent="0.35">
      <c r="A4" s="3"/>
      <c r="B4" s="3"/>
      <c r="C4" s="3"/>
      <c r="D4" s="3"/>
      <c r="E4" s="3"/>
      <c r="F4" s="3"/>
      <c r="G4" s="3"/>
      <c r="H4" s="3"/>
      <c r="I4" s="3"/>
    </row>
    <row r="5" spans="1:9" s="39" customFormat="1" ht="14.5" x14ac:dyDescent="0.35">
      <c r="A5" s="3"/>
      <c r="B5" s="3"/>
      <c r="C5" s="3"/>
      <c r="D5" s="3"/>
      <c r="E5" s="3"/>
      <c r="F5" s="3"/>
      <c r="G5" s="3"/>
      <c r="H5" s="3"/>
      <c r="I5" s="3"/>
    </row>
    <row r="6" spans="1:9" s="39" customFormat="1" ht="14.5" x14ac:dyDescent="0.35">
      <c r="A6" s="3"/>
      <c r="B6" s="3"/>
      <c r="C6" s="3"/>
      <c r="D6" s="3"/>
      <c r="E6" s="3"/>
      <c r="F6" s="3"/>
      <c r="G6" s="3"/>
      <c r="H6" s="3"/>
      <c r="I6" s="3"/>
    </row>
    <row r="7" spans="1:9" s="39" customFormat="1" ht="14.5" x14ac:dyDescent="0.35">
      <c r="A7" s="3"/>
      <c r="B7" s="3"/>
      <c r="C7" s="3"/>
      <c r="D7" s="3"/>
      <c r="E7" s="3"/>
      <c r="F7" s="3"/>
      <c r="G7" s="3"/>
      <c r="H7" s="3"/>
      <c r="I7" s="3"/>
    </row>
    <row r="8" spans="1:9" s="41" customFormat="1" ht="21" x14ac:dyDescent="0.35">
      <c r="A8" s="4"/>
      <c r="B8" s="1" t="s">
        <v>247</v>
      </c>
      <c r="C8" s="40"/>
      <c r="D8" s="40"/>
      <c r="E8" s="40"/>
      <c r="F8" s="40"/>
      <c r="G8" s="40"/>
      <c r="H8" s="40"/>
      <c r="I8" s="4"/>
    </row>
    <row r="9" spans="1:9" ht="14.5" x14ac:dyDescent="0.35">
      <c r="B9" s="11"/>
      <c r="C9" s="11"/>
      <c r="D9" s="11"/>
      <c r="E9" s="11"/>
      <c r="F9" s="11"/>
      <c r="G9" s="11"/>
      <c r="H9" s="11"/>
    </row>
    <row r="10" spans="1:9" ht="14.5" x14ac:dyDescent="0.35">
      <c r="B10" s="11"/>
      <c r="C10" s="11"/>
      <c r="D10" s="11"/>
      <c r="E10" s="11"/>
      <c r="F10" s="11"/>
      <c r="G10" s="11"/>
      <c r="H10" s="11"/>
    </row>
    <row r="11" spans="1:9" ht="34.5" customHeight="1" x14ac:dyDescent="0.35">
      <c r="B11" s="11"/>
      <c r="C11" s="11"/>
      <c r="D11" s="11"/>
      <c r="E11" s="11"/>
      <c r="F11" s="11"/>
      <c r="G11" s="11"/>
      <c r="H11" s="11"/>
    </row>
    <row r="12" spans="1:9" ht="21.65" customHeight="1" x14ac:dyDescent="0.35">
      <c r="B12" s="117"/>
      <c r="C12" s="117"/>
      <c r="D12" s="117"/>
      <c r="E12" s="117"/>
      <c r="F12" s="117"/>
      <c r="G12" s="117"/>
      <c r="H12" s="117"/>
    </row>
    <row r="13" spans="1:9" ht="15.5" x14ac:dyDescent="0.35">
      <c r="B13" s="212" t="s">
        <v>248</v>
      </c>
      <c r="C13" s="212"/>
      <c r="D13" s="212"/>
      <c r="E13" s="212"/>
      <c r="F13" s="212"/>
      <c r="G13" s="212"/>
      <c r="H13" s="212"/>
    </row>
    <row r="14" spans="1:9" ht="14.5" x14ac:dyDescent="0.35">
      <c r="B14" s="11"/>
      <c r="C14" s="11"/>
      <c r="D14" s="11"/>
      <c r="E14" s="11"/>
      <c r="F14" s="11"/>
      <c r="G14" s="11"/>
      <c r="H14" s="11"/>
    </row>
    <row r="15" spans="1:9" ht="14.5" x14ac:dyDescent="0.35">
      <c r="B15" s="11"/>
      <c r="C15" s="11"/>
      <c r="D15" s="11"/>
      <c r="E15" s="11"/>
      <c r="F15" s="11"/>
      <c r="G15" s="11"/>
      <c r="H15" s="11"/>
    </row>
    <row r="16" spans="1:9" ht="43.5" x14ac:dyDescent="0.35">
      <c r="B16" s="42" t="s">
        <v>249</v>
      </c>
      <c r="C16" s="42"/>
      <c r="D16" s="43" t="s">
        <v>228</v>
      </c>
      <c r="E16" s="43" t="s">
        <v>229</v>
      </c>
      <c r="F16" s="43" t="s">
        <v>230</v>
      </c>
      <c r="G16" s="43" t="s">
        <v>231</v>
      </c>
      <c r="H16" s="43" t="s">
        <v>232</v>
      </c>
    </row>
    <row r="17" spans="2:8" ht="25" customHeight="1" x14ac:dyDescent="0.35">
      <c r="B17" s="118" t="s">
        <v>250</v>
      </c>
      <c r="C17" s="119"/>
      <c r="D17" s="120">
        <v>0.45</v>
      </c>
      <c r="E17" s="120">
        <v>0.35</v>
      </c>
      <c r="F17" s="120">
        <v>0.25</v>
      </c>
      <c r="G17" s="120">
        <v>0.25</v>
      </c>
      <c r="H17" s="120">
        <v>0.25</v>
      </c>
    </row>
    <row r="18" spans="2:8" ht="93" customHeight="1" x14ac:dyDescent="0.35">
      <c r="B18" s="118" t="s">
        <v>251</v>
      </c>
      <c r="C18" s="119"/>
      <c r="D18" s="120">
        <v>0.6</v>
      </c>
      <c r="E18" s="120">
        <v>0.5</v>
      </c>
      <c r="F18" s="120">
        <v>0.4</v>
      </c>
      <c r="G18" s="120">
        <v>0.4</v>
      </c>
      <c r="H18" s="120">
        <v>0.4</v>
      </c>
    </row>
    <row r="19" spans="2:8" ht="14.5" x14ac:dyDescent="0.35">
      <c r="B19" s="11"/>
      <c r="C19" s="11"/>
      <c r="D19" s="11"/>
      <c r="E19" s="11"/>
      <c r="F19" s="11"/>
      <c r="G19" s="11"/>
      <c r="H19" s="11"/>
    </row>
    <row r="20" spans="2:8" ht="14.5" x14ac:dyDescent="0.35">
      <c r="B20" s="11"/>
      <c r="C20" s="11"/>
      <c r="D20" s="11"/>
      <c r="E20" s="11"/>
      <c r="F20" s="11"/>
      <c r="G20" s="11"/>
      <c r="H20" s="11"/>
    </row>
    <row r="21" spans="2:8" ht="14.5" x14ac:dyDescent="0.35">
      <c r="B21" s="11"/>
      <c r="C21" s="11"/>
      <c r="D21" s="11"/>
      <c r="E21" s="11"/>
      <c r="F21" s="11"/>
      <c r="G21" s="11"/>
      <c r="H21" s="11"/>
    </row>
    <row r="22" spans="2:8" ht="14.5" x14ac:dyDescent="0.35">
      <c r="B22" s="11"/>
      <c r="C22" s="11"/>
      <c r="D22" s="11"/>
      <c r="E22" s="11"/>
      <c r="F22" s="11"/>
      <c r="G22" s="11"/>
      <c r="H22" s="11"/>
    </row>
    <row r="23" spans="2:8" ht="14.5" customHeight="1" x14ac:dyDescent="0.35">
      <c r="B23" s="11"/>
      <c r="C23" s="11"/>
      <c r="D23" s="11"/>
      <c r="E23" s="11"/>
      <c r="F23" s="11"/>
      <c r="G23" s="11"/>
      <c r="H23" s="11"/>
    </row>
    <row r="24" spans="2:8" ht="14.5" customHeight="1" x14ac:dyDescent="0.35">
      <c r="B24" s="11"/>
      <c r="C24" s="11"/>
      <c r="D24" s="11"/>
      <c r="E24" s="11"/>
      <c r="F24" s="11"/>
      <c r="G24" s="11"/>
      <c r="H24" s="11"/>
    </row>
    <row r="25" spans="2:8" ht="14.5" customHeight="1" x14ac:dyDescent="0.35">
      <c r="B25" s="11"/>
      <c r="C25" s="11"/>
      <c r="D25" s="11"/>
      <c r="E25" s="11"/>
      <c r="F25" s="11"/>
      <c r="G25" s="11"/>
      <c r="H25" s="11"/>
    </row>
    <row r="26" spans="2:8" ht="14.5" customHeight="1" x14ac:dyDescent="0.35">
      <c r="B26" s="11"/>
      <c r="C26" s="11"/>
      <c r="D26" s="11"/>
      <c r="E26" s="11"/>
      <c r="F26" s="11"/>
      <c r="G26" s="11"/>
      <c r="H26" s="11"/>
    </row>
    <row r="27" spans="2:8" ht="14.5" customHeight="1" x14ac:dyDescent="0.35">
      <c r="B27" s="11"/>
      <c r="C27" s="11"/>
      <c r="D27" s="11"/>
      <c r="E27" s="11"/>
      <c r="F27" s="11"/>
      <c r="G27" s="11"/>
      <c r="H27" s="11"/>
    </row>
    <row r="28" spans="2:8" ht="14.5" customHeight="1" x14ac:dyDescent="0.35">
      <c r="B28" s="11"/>
      <c r="C28" s="11"/>
      <c r="D28" s="11"/>
      <c r="E28" s="11"/>
      <c r="F28" s="11"/>
      <c r="G28" s="11"/>
      <c r="H28" s="11"/>
    </row>
    <row r="29" spans="2:8" ht="14.5" customHeight="1" x14ac:dyDescent="0.35">
      <c r="B29" s="11"/>
      <c r="C29" s="11"/>
      <c r="D29" s="11"/>
      <c r="E29" s="11"/>
      <c r="F29" s="11"/>
      <c r="G29" s="11"/>
      <c r="H29" s="11"/>
    </row>
    <row r="30" spans="2:8" ht="14.5" customHeight="1" x14ac:dyDescent="0.35">
      <c r="B30" s="11"/>
      <c r="C30" s="11"/>
      <c r="D30" s="11"/>
      <c r="E30" s="11"/>
      <c r="F30" s="11"/>
      <c r="G30" s="11"/>
      <c r="H30" s="11"/>
    </row>
    <row r="31" spans="2:8" ht="14.5" customHeight="1" x14ac:dyDescent="0.35">
      <c r="B31" s="11"/>
      <c r="C31" s="11"/>
      <c r="D31" s="11"/>
      <c r="E31" s="11"/>
      <c r="F31" s="11"/>
      <c r="G31" s="11"/>
      <c r="H31" s="11"/>
    </row>
    <row r="32" spans="2:8" ht="14.5" customHeight="1" x14ac:dyDescent="0.35">
      <c r="B32" s="11"/>
      <c r="C32" s="11"/>
      <c r="D32" s="11"/>
      <c r="E32" s="11"/>
      <c r="F32" s="11"/>
      <c r="G32" s="11"/>
      <c r="H32" s="11"/>
    </row>
    <row r="33" spans="2:8" ht="14.5" customHeight="1" x14ac:dyDescent="0.35">
      <c r="B33" s="11"/>
      <c r="C33" s="11"/>
      <c r="D33" s="11"/>
      <c r="E33" s="11"/>
      <c r="F33" s="11"/>
      <c r="G33" s="11"/>
      <c r="H33" s="11"/>
    </row>
    <row r="34" spans="2:8" ht="14.5" customHeight="1" x14ac:dyDescent="0.35">
      <c r="B34" s="11"/>
      <c r="C34" s="11"/>
      <c r="D34" s="11"/>
      <c r="E34" s="11"/>
      <c r="F34" s="11"/>
      <c r="G34" s="11"/>
      <c r="H34" s="11"/>
    </row>
    <row r="35" spans="2:8" ht="14.5" customHeight="1" x14ac:dyDescent="0.35">
      <c r="B35" s="11"/>
      <c r="C35" s="11"/>
      <c r="D35" s="11"/>
      <c r="E35" s="11"/>
      <c r="F35" s="11"/>
      <c r="G35" s="11"/>
      <c r="H35" s="11"/>
    </row>
    <row r="36" spans="2:8" ht="14.5" customHeight="1" x14ac:dyDescent="0.35">
      <c r="B36" s="11"/>
      <c r="C36" s="11"/>
      <c r="D36" s="11"/>
      <c r="E36" s="11"/>
      <c r="F36" s="11"/>
      <c r="G36" s="11"/>
      <c r="H36" s="11"/>
    </row>
    <row r="37" spans="2:8" ht="14.5" customHeight="1" x14ac:dyDescent="0.35">
      <c r="B37" s="11"/>
      <c r="C37" s="11"/>
      <c r="D37" s="11"/>
      <c r="E37" s="11"/>
      <c r="F37" s="11"/>
      <c r="G37" s="11"/>
      <c r="H37" s="11"/>
    </row>
    <row r="38" spans="2:8" ht="14.5" customHeight="1" x14ac:dyDescent="0.35">
      <c r="B38" s="11"/>
      <c r="C38" s="11"/>
      <c r="D38" s="11"/>
      <c r="E38" s="11"/>
      <c r="F38" s="11"/>
      <c r="G38" s="11"/>
      <c r="H38" s="11"/>
    </row>
    <row r="39" spans="2:8" ht="14.5" customHeight="1" x14ac:dyDescent="0.35">
      <c r="B39" s="11"/>
      <c r="C39" s="11"/>
      <c r="D39" s="11"/>
      <c r="E39" s="11"/>
      <c r="F39" s="11"/>
      <c r="G39" s="11"/>
      <c r="H39" s="11"/>
    </row>
    <row r="40" spans="2:8" ht="14.5" customHeight="1" x14ac:dyDescent="0.35">
      <c r="B40" s="11"/>
      <c r="C40" s="11"/>
      <c r="D40" s="11"/>
      <c r="E40" s="11"/>
      <c r="F40" s="11"/>
      <c r="G40" s="11"/>
      <c r="H40" s="11"/>
    </row>
    <row r="41" spans="2:8" ht="14.5" customHeight="1" x14ac:dyDescent="0.35">
      <c r="B41" s="11"/>
      <c r="C41" s="11"/>
      <c r="D41" s="11"/>
      <c r="E41" s="11"/>
      <c r="F41" s="11"/>
      <c r="G41" s="11"/>
      <c r="H41" s="11"/>
    </row>
    <row r="42" spans="2:8" ht="14.5" customHeight="1" x14ac:dyDescent="0.35">
      <c r="B42" s="11"/>
      <c r="C42" s="11"/>
      <c r="D42" s="11"/>
      <c r="E42" s="11"/>
      <c r="F42" s="11"/>
      <c r="G42" s="11"/>
      <c r="H42" s="11"/>
    </row>
    <row r="43" spans="2:8" ht="14.5" customHeight="1" x14ac:dyDescent="0.35">
      <c r="B43" s="11"/>
      <c r="C43" s="11"/>
      <c r="D43" s="11"/>
      <c r="E43" s="11"/>
      <c r="F43" s="11"/>
      <c r="G43" s="11"/>
      <c r="H43" s="11"/>
    </row>
    <row r="44" spans="2:8" ht="14.5" customHeight="1" x14ac:dyDescent="0.35">
      <c r="B44" s="11"/>
      <c r="C44" s="11"/>
      <c r="D44" s="11"/>
      <c r="E44" s="11"/>
      <c r="F44" s="11"/>
      <c r="G44" s="11"/>
      <c r="H44" s="11"/>
    </row>
    <row r="45" spans="2:8" ht="14.5" customHeight="1" x14ac:dyDescent="0.35">
      <c r="B45" s="11"/>
      <c r="C45" s="11"/>
      <c r="D45" s="11"/>
      <c r="E45" s="11"/>
      <c r="F45" s="11"/>
      <c r="G45" s="11"/>
      <c r="H45" s="11"/>
    </row>
    <row r="46" spans="2:8" ht="14.5" customHeight="1" x14ac:dyDescent="0.35">
      <c r="B46" s="11"/>
      <c r="C46" s="11"/>
      <c r="D46" s="11"/>
      <c r="E46" s="11"/>
      <c r="F46" s="11"/>
      <c r="G46" s="11"/>
      <c r="H46" s="11"/>
    </row>
    <row r="47" spans="2:8" ht="14.5" customHeight="1" x14ac:dyDescent="0.35">
      <c r="B47" s="11"/>
      <c r="C47" s="11"/>
      <c r="D47" s="11"/>
      <c r="E47" s="11"/>
      <c r="F47" s="11"/>
      <c r="G47" s="11"/>
      <c r="H47" s="11"/>
    </row>
    <row r="48" spans="2:8" ht="14.5" customHeight="1" x14ac:dyDescent="0.35">
      <c r="B48" s="11"/>
      <c r="C48" s="11"/>
      <c r="D48" s="11"/>
      <c r="E48" s="11"/>
      <c r="F48" s="11"/>
      <c r="G48" s="11"/>
      <c r="H48" s="11"/>
    </row>
    <row r="49" spans="2:8" ht="14.5" customHeight="1" x14ac:dyDescent="0.35">
      <c r="B49" s="11"/>
      <c r="C49" s="11"/>
      <c r="D49" s="11"/>
      <c r="E49" s="11"/>
      <c r="F49" s="11"/>
      <c r="G49" s="11"/>
      <c r="H49" s="11"/>
    </row>
    <row r="50" spans="2:8" ht="14.5" customHeight="1" x14ac:dyDescent="0.35">
      <c r="B50" s="11"/>
      <c r="C50" s="11"/>
      <c r="D50" s="11"/>
      <c r="E50" s="11"/>
      <c r="F50" s="11"/>
      <c r="G50" s="11"/>
      <c r="H50" s="11"/>
    </row>
    <row r="51" spans="2:8" ht="14.5" customHeight="1" x14ac:dyDescent="0.35">
      <c r="B51" s="11"/>
      <c r="C51" s="11"/>
      <c r="D51" s="11"/>
      <c r="E51" s="11"/>
      <c r="F51" s="11"/>
      <c r="G51" s="11"/>
      <c r="H51" s="11"/>
    </row>
    <row r="52" spans="2:8" ht="14.5" customHeight="1" x14ac:dyDescent="0.35">
      <c r="B52" s="11"/>
      <c r="C52" s="11"/>
      <c r="D52" s="11"/>
      <c r="E52" s="11"/>
      <c r="F52" s="11"/>
      <c r="G52" s="11"/>
      <c r="H52" s="11"/>
    </row>
    <row r="53" spans="2:8" ht="14.5" customHeight="1" x14ac:dyDescent="0.35">
      <c r="B53" s="11"/>
      <c r="C53" s="11"/>
      <c r="D53" s="11"/>
      <c r="E53" s="11"/>
      <c r="F53" s="11"/>
      <c r="G53" s="11"/>
      <c r="H53" s="11"/>
    </row>
    <row r="54" spans="2:8" ht="14.5" customHeight="1" x14ac:dyDescent="0.35">
      <c r="B54" s="11"/>
      <c r="C54" s="11"/>
      <c r="D54" s="11"/>
      <c r="E54" s="11"/>
      <c r="F54" s="11"/>
      <c r="G54" s="11"/>
      <c r="H54" s="11"/>
    </row>
    <row r="55" spans="2:8" ht="14.5" customHeight="1" x14ac:dyDescent="0.35">
      <c r="B55" s="11"/>
      <c r="C55" s="11"/>
      <c r="D55" s="11"/>
      <c r="E55" s="11"/>
      <c r="F55" s="11"/>
      <c r="G55" s="11"/>
      <c r="H55" s="11"/>
    </row>
    <row r="56" spans="2:8" ht="14.5" customHeight="1" x14ac:dyDescent="0.35">
      <c r="B56" s="11"/>
      <c r="C56" s="11"/>
      <c r="D56" s="11"/>
      <c r="E56" s="11"/>
      <c r="F56" s="11"/>
      <c r="G56" s="11"/>
      <c r="H56" s="11"/>
    </row>
    <row r="57" spans="2:8" ht="14.5" customHeight="1" x14ac:dyDescent="0.35">
      <c r="B57" s="11"/>
      <c r="C57" s="11"/>
      <c r="D57" s="11"/>
      <c r="E57" s="11"/>
      <c r="F57" s="11"/>
      <c r="G57" s="11"/>
      <c r="H57" s="11"/>
    </row>
  </sheetData>
  <mergeCells count="1">
    <mergeCell ref="B13:H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50"/>
  <sheetViews>
    <sheetView topLeftCell="A18" zoomScale="70" zoomScaleNormal="70" workbookViewId="0">
      <selection activeCell="E45" sqref="E45"/>
    </sheetView>
  </sheetViews>
  <sheetFormatPr defaultColWidth="10.81640625" defaultRowHeight="14.5" x14ac:dyDescent="0.35"/>
  <cols>
    <col min="1" max="1" width="3.453125" style="11" customWidth="1"/>
    <col min="2" max="2" width="20.54296875" style="11" customWidth="1"/>
    <col min="3" max="3" width="36.453125" style="11" customWidth="1"/>
    <col min="4" max="5" width="28.81640625" style="11" customWidth="1"/>
    <col min="6" max="7" width="33.81640625" style="11" customWidth="1"/>
    <col min="8" max="9" width="8.81640625" style="11" customWidth="1"/>
    <col min="10" max="16384" width="10.81640625" style="11"/>
  </cols>
  <sheetData>
    <row r="1" spans="1:9" x14ac:dyDescent="0.35">
      <c r="A1" s="3"/>
      <c r="B1" s="3"/>
      <c r="C1" s="3"/>
      <c r="D1" s="3"/>
      <c r="E1" s="3"/>
      <c r="F1" s="3"/>
      <c r="G1" s="3"/>
    </row>
    <row r="2" spans="1:9" x14ac:dyDescent="0.35">
      <c r="A2" s="3"/>
      <c r="B2" s="3"/>
      <c r="C2" s="3"/>
      <c r="D2" s="3"/>
      <c r="E2" s="3"/>
      <c r="F2" s="3"/>
      <c r="G2" s="3"/>
    </row>
    <row r="3" spans="1:9" x14ac:dyDescent="0.35">
      <c r="A3" s="3"/>
      <c r="B3" s="3"/>
      <c r="C3" s="3"/>
      <c r="D3" s="3"/>
      <c r="E3" s="3" t="s">
        <v>0</v>
      </c>
      <c r="F3" s="18" t="str">
        <f>+IF('0. Instrucciones'!$O$3="","",'0. Instrucciones'!$O$3)</f>
        <v/>
      </c>
      <c r="G3" s="19"/>
    </row>
    <row r="4" spans="1:9" x14ac:dyDescent="0.35">
      <c r="A4" s="3"/>
      <c r="B4" s="3"/>
      <c r="C4" s="3"/>
      <c r="D4" s="3"/>
      <c r="E4" s="3"/>
      <c r="F4" s="3"/>
      <c r="G4" s="3"/>
    </row>
    <row r="5" spans="1:9" x14ac:dyDescent="0.35">
      <c r="A5" s="3"/>
      <c r="B5" s="3"/>
      <c r="C5" s="3"/>
      <c r="D5" s="3"/>
      <c r="E5" s="3"/>
      <c r="F5" s="3"/>
      <c r="G5" s="3"/>
    </row>
    <row r="6" spans="1:9" x14ac:dyDescent="0.35">
      <c r="A6" s="3"/>
      <c r="B6" s="3"/>
      <c r="C6" s="3"/>
      <c r="D6" s="3"/>
      <c r="E6" s="3"/>
      <c r="F6" s="3"/>
      <c r="G6" s="3"/>
    </row>
    <row r="7" spans="1:9" x14ac:dyDescent="0.35">
      <c r="A7" s="3"/>
      <c r="B7" s="3"/>
      <c r="C7" s="3"/>
      <c r="D7" s="3"/>
      <c r="E7" s="3"/>
      <c r="F7" s="3"/>
      <c r="G7" s="3"/>
    </row>
    <row r="8" spans="1:9" ht="21" x14ac:dyDescent="0.35">
      <c r="A8" s="4"/>
      <c r="B8" s="1" t="s">
        <v>42</v>
      </c>
      <c r="C8" s="1"/>
      <c r="D8" s="1"/>
      <c r="E8" s="1"/>
      <c r="F8" s="1"/>
      <c r="G8" s="1"/>
    </row>
    <row r="9" spans="1:9" ht="21" x14ac:dyDescent="0.35">
      <c r="A9" s="4"/>
      <c r="B9" s="5"/>
      <c r="C9" s="6"/>
      <c r="D9" s="6"/>
      <c r="E9" s="6"/>
      <c r="F9" s="6"/>
      <c r="G9" s="6"/>
      <c r="H9" s="6"/>
      <c r="I9" s="6"/>
    </row>
    <row r="10" spans="1:9" ht="18.5" x14ac:dyDescent="0.45">
      <c r="A10" s="12"/>
      <c r="B10" s="27" t="s">
        <v>18</v>
      </c>
      <c r="C10" s="12"/>
      <c r="G10" s="13"/>
      <c r="H10" s="13"/>
      <c r="I10" s="13"/>
    </row>
    <row r="11" spans="1:9" x14ac:dyDescent="0.35">
      <c r="A11" s="3"/>
      <c r="B11" s="3"/>
      <c r="C11" s="3"/>
      <c r="D11" s="3"/>
      <c r="E11" s="3"/>
      <c r="F11" s="3"/>
      <c r="G11" s="3"/>
    </row>
    <row r="12" spans="1:9" x14ac:dyDescent="0.35">
      <c r="A12" s="3"/>
      <c r="B12" s="145" t="s">
        <v>43</v>
      </c>
      <c r="C12" s="146"/>
      <c r="D12" s="146"/>
      <c r="E12" s="146"/>
      <c r="F12" s="147"/>
      <c r="G12" s="15"/>
    </row>
    <row r="13" spans="1:9" ht="36.75" customHeight="1" x14ac:dyDescent="0.35">
      <c r="A13" s="3"/>
      <c r="B13" s="148"/>
      <c r="C13" s="149"/>
      <c r="D13" s="149"/>
      <c r="E13" s="149"/>
      <c r="F13" s="150"/>
      <c r="G13" s="15"/>
    </row>
    <row r="14" spans="1:9" x14ac:dyDescent="0.35">
      <c r="A14" s="3"/>
      <c r="B14" s="3"/>
      <c r="C14" s="3"/>
      <c r="D14" s="3"/>
      <c r="E14" s="3"/>
      <c r="F14" s="3"/>
      <c r="G14" s="3"/>
    </row>
    <row r="15" spans="1:9" ht="29" x14ac:dyDescent="0.35">
      <c r="A15" s="3"/>
      <c r="B15" s="20" t="s">
        <v>44</v>
      </c>
      <c r="C15" s="20" t="s">
        <v>45</v>
      </c>
      <c r="D15" s="20" t="s">
        <v>46</v>
      </c>
      <c r="E15" s="21" t="s">
        <v>47</v>
      </c>
      <c r="F15" s="21" t="s">
        <v>48</v>
      </c>
    </row>
    <row r="16" spans="1:9" x14ac:dyDescent="0.35">
      <c r="A16" s="3"/>
      <c r="B16" s="16"/>
      <c r="C16" s="16"/>
      <c r="D16" s="16"/>
      <c r="E16" s="16"/>
      <c r="F16" s="16"/>
      <c r="G16" s="3"/>
    </row>
    <row r="17" spans="1:7" x14ac:dyDescent="0.35">
      <c r="A17" s="3"/>
      <c r="B17" s="16"/>
      <c r="C17" s="16"/>
      <c r="D17" s="16"/>
      <c r="E17" s="16"/>
      <c r="F17" s="16"/>
      <c r="G17" s="3"/>
    </row>
    <row r="18" spans="1:7" x14ac:dyDescent="0.35">
      <c r="A18" s="3"/>
      <c r="B18" s="16"/>
      <c r="C18" s="16"/>
      <c r="D18" s="16"/>
      <c r="E18" s="16"/>
      <c r="F18" s="16"/>
      <c r="G18" s="3"/>
    </row>
    <row r="19" spans="1:7" x14ac:dyDescent="0.35">
      <c r="A19" s="3"/>
      <c r="B19" s="16"/>
      <c r="C19" s="16"/>
      <c r="D19" s="16"/>
      <c r="E19" s="16"/>
      <c r="F19" s="16"/>
      <c r="G19" s="3"/>
    </row>
    <row r="20" spans="1:7" x14ac:dyDescent="0.35">
      <c r="A20" s="3"/>
      <c r="B20" s="16"/>
      <c r="C20" s="16"/>
      <c r="D20" s="16"/>
      <c r="E20" s="16"/>
      <c r="F20" s="16"/>
      <c r="G20" s="3"/>
    </row>
    <row r="21" spans="1:7" x14ac:dyDescent="0.35">
      <c r="A21" s="3"/>
      <c r="B21" s="16"/>
      <c r="C21" s="16"/>
      <c r="D21" s="16"/>
      <c r="E21" s="16"/>
      <c r="F21" s="16"/>
      <c r="G21" s="3"/>
    </row>
    <row r="22" spans="1:7" x14ac:dyDescent="0.35">
      <c r="A22" s="3"/>
      <c r="B22" s="16"/>
      <c r="C22" s="16"/>
      <c r="D22" s="16"/>
      <c r="E22" s="16"/>
      <c r="F22" s="16"/>
      <c r="G22" s="3"/>
    </row>
    <row r="23" spans="1:7" x14ac:dyDescent="0.35">
      <c r="A23" s="3"/>
      <c r="B23" s="16"/>
      <c r="C23" s="16"/>
      <c r="D23" s="16"/>
      <c r="E23" s="16"/>
      <c r="F23" s="16"/>
      <c r="G23" s="3"/>
    </row>
    <row r="24" spans="1:7" x14ac:dyDescent="0.35">
      <c r="A24" s="3"/>
      <c r="B24" s="16"/>
      <c r="C24" s="16"/>
      <c r="D24" s="16"/>
      <c r="E24" s="16"/>
      <c r="F24" s="16"/>
      <c r="G24" s="3"/>
    </row>
    <row r="25" spans="1:7" x14ac:dyDescent="0.35">
      <c r="A25" s="3"/>
      <c r="B25" s="16"/>
      <c r="C25" s="16"/>
      <c r="D25" s="16"/>
      <c r="E25" s="16"/>
      <c r="F25" s="16"/>
      <c r="G25" s="3"/>
    </row>
    <row r="26" spans="1:7" x14ac:dyDescent="0.35">
      <c r="A26" s="3"/>
      <c r="B26" s="16"/>
      <c r="C26" s="16"/>
      <c r="D26" s="16"/>
      <c r="E26" s="16"/>
      <c r="F26" s="16"/>
      <c r="G26" s="3"/>
    </row>
    <row r="27" spans="1:7" x14ac:dyDescent="0.35">
      <c r="A27" s="3"/>
      <c r="B27" s="16"/>
      <c r="C27" s="16"/>
      <c r="D27" s="16"/>
      <c r="E27" s="16"/>
      <c r="F27" s="16"/>
      <c r="G27" s="3"/>
    </row>
    <row r="28" spans="1:7" x14ac:dyDescent="0.35">
      <c r="A28" s="3"/>
      <c r="B28" s="16"/>
      <c r="C28" s="16"/>
      <c r="D28" s="16"/>
      <c r="E28" s="16"/>
      <c r="F28" s="16"/>
      <c r="G28" s="3"/>
    </row>
    <row r="29" spans="1:7" x14ac:dyDescent="0.35">
      <c r="A29" s="3"/>
      <c r="B29" s="16"/>
      <c r="C29" s="16"/>
      <c r="D29" s="16"/>
      <c r="E29" s="16"/>
      <c r="F29" s="16"/>
      <c r="G29" s="3"/>
    </row>
    <row r="30" spans="1:7" x14ac:dyDescent="0.35">
      <c r="A30" s="3"/>
      <c r="B30" s="16"/>
      <c r="C30" s="16"/>
      <c r="D30" s="16"/>
      <c r="E30" s="16"/>
      <c r="F30" s="16"/>
      <c r="G30" s="3"/>
    </row>
    <row r="31" spans="1:7" x14ac:dyDescent="0.35">
      <c r="A31" s="3"/>
      <c r="B31" s="22"/>
      <c r="C31" s="3"/>
      <c r="D31" s="3"/>
      <c r="E31" s="3"/>
      <c r="F31" s="3"/>
      <c r="G31" s="3"/>
    </row>
    <row r="32" spans="1:7" x14ac:dyDescent="0.35">
      <c r="A32" s="3"/>
      <c r="B32" s="3"/>
      <c r="C32" s="3"/>
      <c r="D32" s="3"/>
      <c r="E32" s="3"/>
      <c r="F32" s="3"/>
      <c r="G32" s="3"/>
    </row>
    <row r="33" spans="1:7" x14ac:dyDescent="0.35">
      <c r="A33" s="23"/>
      <c r="B33" s="76" t="s">
        <v>49</v>
      </c>
      <c r="C33" s="76" t="s">
        <v>50</v>
      </c>
      <c r="D33" s="76" t="s">
        <v>51</v>
      </c>
      <c r="E33" s="76" t="s">
        <v>52</v>
      </c>
      <c r="F33" s="76" t="s">
        <v>53</v>
      </c>
      <c r="G33" s="23"/>
    </row>
    <row r="34" spans="1:7" x14ac:dyDescent="0.35">
      <c r="A34" s="3"/>
      <c r="B34" s="77" t="s">
        <v>54</v>
      </c>
      <c r="C34" s="74" t="s">
        <v>55</v>
      </c>
      <c r="D34" s="75"/>
      <c r="E34" s="75"/>
      <c r="F34" s="81">
        <f>D34+E34</f>
        <v>0</v>
      </c>
      <c r="G34" s="3"/>
    </row>
    <row r="35" spans="1:7" x14ac:dyDescent="0.35">
      <c r="A35" s="3"/>
      <c r="B35" s="78"/>
      <c r="C35" s="17" t="s">
        <v>56</v>
      </c>
      <c r="D35" s="16"/>
      <c r="E35" s="16"/>
      <c r="F35" s="81">
        <f t="shared" ref="F35:F36" si="0">D35+E35</f>
        <v>0</v>
      </c>
      <c r="G35" s="3"/>
    </row>
    <row r="36" spans="1:7" x14ac:dyDescent="0.35">
      <c r="A36" s="3"/>
      <c r="B36" s="78"/>
      <c r="C36" s="16"/>
      <c r="D36" s="16"/>
      <c r="E36" s="16"/>
      <c r="F36" s="81">
        <f t="shared" si="0"/>
        <v>0</v>
      </c>
      <c r="G36" s="3"/>
    </row>
    <row r="37" spans="1:7" x14ac:dyDescent="0.35">
      <c r="A37" s="3"/>
      <c r="B37" s="78"/>
      <c r="C37" s="3"/>
      <c r="D37" s="24"/>
      <c r="E37" s="25"/>
      <c r="F37" s="82"/>
      <c r="G37" s="3"/>
    </row>
    <row r="38" spans="1:7" x14ac:dyDescent="0.35">
      <c r="A38" s="3"/>
      <c r="B38" s="77" t="s">
        <v>57</v>
      </c>
      <c r="C38" s="37" t="s">
        <v>58</v>
      </c>
      <c r="D38" s="16"/>
      <c r="E38" s="16"/>
      <c r="F38" s="81">
        <f>D38+E38</f>
        <v>0</v>
      </c>
      <c r="G38" s="3"/>
    </row>
    <row r="39" spans="1:7" x14ac:dyDescent="0.35">
      <c r="A39" s="3"/>
      <c r="B39" s="78"/>
      <c r="C39" s="17" t="s">
        <v>59</v>
      </c>
      <c r="D39" s="16"/>
      <c r="E39" s="16"/>
      <c r="F39" s="81">
        <f t="shared" ref="F39:F43" si="1">D39+E39</f>
        <v>0</v>
      </c>
      <c r="G39" s="3"/>
    </row>
    <row r="40" spans="1:7" x14ac:dyDescent="0.35">
      <c r="A40" s="3"/>
      <c r="B40" s="78"/>
      <c r="C40" s="17" t="s">
        <v>60</v>
      </c>
      <c r="D40" s="16"/>
      <c r="E40" s="16"/>
      <c r="F40" s="81">
        <f t="shared" si="1"/>
        <v>0</v>
      </c>
      <c r="G40" s="3"/>
    </row>
    <row r="41" spans="1:7" x14ac:dyDescent="0.35">
      <c r="A41" s="3"/>
      <c r="B41" s="78"/>
      <c r="C41" s="17" t="s">
        <v>61</v>
      </c>
      <c r="D41" s="16"/>
      <c r="E41" s="16"/>
      <c r="F41" s="81">
        <f t="shared" si="1"/>
        <v>0</v>
      </c>
      <c r="G41" s="3"/>
    </row>
    <row r="42" spans="1:7" x14ac:dyDescent="0.35">
      <c r="A42" s="3"/>
      <c r="B42" s="78"/>
      <c r="C42" s="17" t="s">
        <v>62</v>
      </c>
      <c r="D42" s="16"/>
      <c r="E42" s="16"/>
      <c r="F42" s="81">
        <f t="shared" si="1"/>
        <v>0</v>
      </c>
      <c r="G42" s="3"/>
    </row>
    <row r="43" spans="1:7" x14ac:dyDescent="0.35">
      <c r="A43" s="3"/>
      <c r="B43" s="78"/>
      <c r="C43" s="16"/>
      <c r="D43" s="16"/>
      <c r="E43" s="16"/>
      <c r="F43" s="81">
        <f t="shared" si="1"/>
        <v>0</v>
      </c>
      <c r="G43" s="3"/>
    </row>
    <row r="44" spans="1:7" x14ac:dyDescent="0.35">
      <c r="A44" s="3"/>
      <c r="B44" s="79"/>
      <c r="C44" s="3"/>
      <c r="D44" s="26"/>
      <c r="E44" s="26"/>
      <c r="F44" s="82"/>
      <c r="G44" s="3"/>
    </row>
    <row r="45" spans="1:7" x14ac:dyDescent="0.35">
      <c r="A45" s="3"/>
      <c r="B45" s="77" t="s">
        <v>63</v>
      </c>
      <c r="C45" s="38"/>
      <c r="D45" s="16"/>
      <c r="E45" s="16"/>
      <c r="F45" s="81">
        <f>D45+E45</f>
        <v>0</v>
      </c>
      <c r="G45" s="3"/>
    </row>
    <row r="46" spans="1:7" x14ac:dyDescent="0.35">
      <c r="A46" s="3"/>
      <c r="B46" s="79"/>
      <c r="C46" s="3"/>
      <c r="D46" s="3"/>
      <c r="E46" s="3"/>
      <c r="F46" s="83"/>
      <c r="G46" s="3"/>
    </row>
    <row r="47" spans="1:7" x14ac:dyDescent="0.35">
      <c r="A47" s="3"/>
      <c r="B47" s="80"/>
      <c r="C47" s="84" t="s">
        <v>64</v>
      </c>
      <c r="D47" s="81">
        <f>SUM(D34:D45)</f>
        <v>0</v>
      </c>
      <c r="E47" s="81">
        <f>SUM(E34:E45)</f>
        <v>0</v>
      </c>
      <c r="F47" s="81">
        <f>SUM(F34:F45)</f>
        <v>0</v>
      </c>
      <c r="G47" s="3"/>
    </row>
    <row r="48" spans="1:7" x14ac:dyDescent="0.35">
      <c r="A48" s="3"/>
      <c r="B48" s="3"/>
      <c r="C48" s="3"/>
      <c r="D48" s="3"/>
      <c r="E48" s="3"/>
      <c r="F48" s="3"/>
      <c r="G48" s="3"/>
    </row>
    <row r="49" spans="1:7" x14ac:dyDescent="0.35">
      <c r="A49" s="3"/>
      <c r="B49" s="3"/>
      <c r="C49" s="3"/>
      <c r="D49" s="3"/>
      <c r="E49" s="3"/>
      <c r="F49" s="3"/>
      <c r="G49" s="3"/>
    </row>
    <row r="50" spans="1:7" x14ac:dyDescent="0.35">
      <c r="A50" s="3"/>
      <c r="B50" s="3"/>
      <c r="C50" s="3"/>
      <c r="D50" s="3"/>
      <c r="E50" s="3"/>
      <c r="F50" s="3"/>
      <c r="G50" s="3"/>
    </row>
  </sheetData>
  <sheetProtection algorithmName="SHA-512" hashValue="Glxnshb8ClMQawxWKZYl56DdrsDsg+KTVNgQcIF+RvqTuxuqcMVw4qt0/SPW6M4jRUN3JUQHIiDNKlY/DYlCFg==" saltValue="RTji172xzlDbQJEK2YWhJg==" spinCount="100000" sheet="1" objects="1" scenarios="1"/>
  <mergeCells count="1">
    <mergeCell ref="B12:F13"/>
  </mergeCells>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 validation'!$F$6:$F$10</xm:f>
          </x14:formula1>
          <xm:sqref>C16:C30</xm:sqref>
        </x14:dataValidation>
        <x14:dataValidation type="list" allowBlank="1" showInputMessage="1" showErrorMessage="1" xr:uid="{B338A7F3-4D9D-4A11-AF78-8D9C08C9461F}">
          <x14:formula1>
            <xm:f>'Data validation'!$F$13:$F$14</xm:f>
          </x14:formula1>
          <xm:sqref>F17:F30 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AF8C-10C7-4C18-B835-7C1F0945D2E2}">
  <dimension ref="A1:I36"/>
  <sheetViews>
    <sheetView workbookViewId="0">
      <selection activeCell="B16" sqref="B16:G32"/>
    </sheetView>
  </sheetViews>
  <sheetFormatPr defaultColWidth="10.81640625" defaultRowHeight="14.5" x14ac:dyDescent="0.35"/>
  <cols>
    <col min="1" max="1" width="3.453125" style="11" customWidth="1"/>
    <col min="2" max="2" width="20.54296875" style="11" customWidth="1"/>
    <col min="3" max="4" width="14.1796875" style="11" customWidth="1"/>
    <col min="5" max="5" width="10.1796875" style="11" hidden="1" customWidth="1"/>
    <col min="6" max="6" width="33.81640625" style="11" customWidth="1"/>
    <col min="7" max="7" width="69.26953125" style="11" customWidth="1"/>
    <col min="8" max="9" width="8.81640625" style="11" customWidth="1"/>
    <col min="10" max="16384" width="10.81640625" style="11"/>
  </cols>
  <sheetData>
    <row r="1" spans="1:9" x14ac:dyDescent="0.35">
      <c r="A1" s="3"/>
      <c r="B1" s="3"/>
      <c r="C1" s="3"/>
      <c r="D1" s="3"/>
      <c r="E1" s="3"/>
      <c r="F1" s="3"/>
      <c r="G1" s="3"/>
    </row>
    <row r="2" spans="1:9" x14ac:dyDescent="0.35">
      <c r="A2" s="3"/>
      <c r="B2" s="3"/>
      <c r="C2" s="3"/>
      <c r="D2" s="3"/>
      <c r="E2" s="3"/>
      <c r="F2" s="3"/>
      <c r="G2" s="3"/>
    </row>
    <row r="3" spans="1:9" x14ac:dyDescent="0.35">
      <c r="A3" s="3"/>
      <c r="B3" s="3"/>
      <c r="C3" s="3"/>
      <c r="D3" s="3"/>
      <c r="F3" s="86" t="s">
        <v>0</v>
      </c>
      <c r="G3" s="18" t="str">
        <f>+IF('0. Instrucciones'!$O$3="","",'0. Instrucciones'!$O$3)</f>
        <v/>
      </c>
      <c r="H3" s="19"/>
    </row>
    <row r="4" spans="1:9" x14ac:dyDescent="0.35">
      <c r="A4" s="3"/>
      <c r="B4" s="3"/>
      <c r="C4" s="3"/>
      <c r="D4" s="3"/>
      <c r="E4" s="3"/>
      <c r="F4" s="3"/>
      <c r="G4" s="3"/>
    </row>
    <row r="5" spans="1:9" x14ac:dyDescent="0.35">
      <c r="A5" s="3"/>
      <c r="B5" s="3"/>
      <c r="C5" s="3"/>
      <c r="D5" s="3"/>
      <c r="E5" s="3"/>
      <c r="F5" s="3"/>
      <c r="G5" s="3"/>
    </row>
    <row r="6" spans="1:9" x14ac:dyDescent="0.35">
      <c r="A6" s="3"/>
      <c r="B6" s="3"/>
      <c r="C6" s="3"/>
      <c r="D6" s="3"/>
      <c r="E6" s="3"/>
      <c r="F6" s="3"/>
      <c r="G6" s="3"/>
    </row>
    <row r="7" spans="1:9" x14ac:dyDescent="0.35">
      <c r="A7" s="3"/>
      <c r="B7" s="3"/>
      <c r="C7" s="3"/>
      <c r="D7" s="3"/>
      <c r="E7" s="3"/>
      <c r="F7" s="3"/>
      <c r="G7" s="3"/>
    </row>
    <row r="8" spans="1:9" ht="21" x14ac:dyDescent="0.35">
      <c r="A8" s="4"/>
      <c r="B8" s="1" t="s">
        <v>65</v>
      </c>
      <c r="C8" s="1"/>
      <c r="D8" s="1"/>
      <c r="E8" s="1"/>
      <c r="F8" s="1"/>
      <c r="G8" s="1"/>
    </row>
    <row r="9" spans="1:9" ht="21" x14ac:dyDescent="0.35">
      <c r="A9" s="4"/>
      <c r="B9" s="5"/>
      <c r="C9" s="6"/>
      <c r="D9" s="6"/>
      <c r="E9" s="6"/>
      <c r="F9" s="6"/>
      <c r="G9" s="6"/>
      <c r="H9" s="6"/>
      <c r="I9" s="6"/>
    </row>
    <row r="10" spans="1:9" ht="18.5" x14ac:dyDescent="0.45">
      <c r="A10" s="12"/>
      <c r="B10" s="27" t="s">
        <v>18</v>
      </c>
      <c r="C10" s="12"/>
      <c r="G10" s="13"/>
      <c r="H10" s="13"/>
      <c r="I10" s="13"/>
    </row>
    <row r="11" spans="1:9" x14ac:dyDescent="0.35">
      <c r="A11" s="3"/>
      <c r="B11" s="3"/>
      <c r="C11" s="3"/>
      <c r="D11" s="3"/>
      <c r="E11" s="3"/>
      <c r="F11" s="3"/>
      <c r="G11" s="3"/>
    </row>
    <row r="12" spans="1:9" ht="14.5" customHeight="1" x14ac:dyDescent="0.35">
      <c r="A12" s="3"/>
      <c r="B12" s="151" t="s">
        <v>66</v>
      </c>
      <c r="C12" s="152"/>
      <c r="D12" s="152"/>
      <c r="E12" s="152"/>
      <c r="F12" s="152"/>
      <c r="G12" s="153"/>
    </row>
    <row r="13" spans="1:9" ht="85.5" customHeight="1" x14ac:dyDescent="0.35">
      <c r="A13" s="3"/>
      <c r="B13" s="154"/>
      <c r="C13" s="155"/>
      <c r="D13" s="155"/>
      <c r="E13" s="155"/>
      <c r="F13" s="155"/>
      <c r="G13" s="156"/>
    </row>
    <row r="14" spans="1:9" x14ac:dyDescent="0.35">
      <c r="A14" s="3"/>
      <c r="B14" s="3"/>
      <c r="C14" s="3"/>
      <c r="D14" s="3"/>
      <c r="E14" s="3"/>
      <c r="F14" s="3"/>
      <c r="G14" s="3"/>
    </row>
    <row r="15" spans="1:9" x14ac:dyDescent="0.35">
      <c r="A15" s="3"/>
      <c r="B15" s="60" t="s">
        <v>67</v>
      </c>
      <c r="C15" s="60" t="s">
        <v>68</v>
      </c>
      <c r="D15" s="60" t="s">
        <v>69</v>
      </c>
      <c r="E15" s="60" t="s">
        <v>70</v>
      </c>
      <c r="F15" s="60" t="s">
        <v>71</v>
      </c>
      <c r="G15" s="60" t="s">
        <v>72</v>
      </c>
    </row>
    <row r="16" spans="1:9" x14ac:dyDescent="0.35">
      <c r="A16" s="3"/>
      <c r="B16" s="100"/>
      <c r="C16" s="101"/>
      <c r="D16" s="101"/>
      <c r="E16" s="125"/>
      <c r="F16" s="100"/>
      <c r="G16" s="100"/>
    </row>
    <row r="17" spans="1:7" x14ac:dyDescent="0.35">
      <c r="A17" s="3"/>
      <c r="B17" s="100"/>
      <c r="C17" s="101"/>
      <c r="D17" s="101"/>
      <c r="E17" s="125"/>
      <c r="F17" s="100"/>
      <c r="G17" s="100"/>
    </row>
    <row r="18" spans="1:7" x14ac:dyDescent="0.35">
      <c r="A18" s="3"/>
      <c r="B18" s="100"/>
      <c r="C18" s="101"/>
      <c r="D18" s="101"/>
      <c r="E18" s="125"/>
      <c r="F18" s="100"/>
      <c r="G18" s="100"/>
    </row>
    <row r="19" spans="1:7" x14ac:dyDescent="0.35">
      <c r="A19" s="3"/>
      <c r="B19" s="100"/>
      <c r="C19" s="101"/>
      <c r="D19" s="101"/>
      <c r="E19" s="125"/>
      <c r="F19" s="100"/>
      <c r="G19" s="100"/>
    </row>
    <row r="20" spans="1:7" x14ac:dyDescent="0.35">
      <c r="A20" s="3"/>
      <c r="B20" s="100"/>
      <c r="C20" s="101"/>
      <c r="D20" s="101"/>
      <c r="E20" s="125"/>
      <c r="F20" s="100"/>
      <c r="G20" s="100"/>
    </row>
    <row r="21" spans="1:7" x14ac:dyDescent="0.35">
      <c r="A21" s="3"/>
      <c r="B21" s="100"/>
      <c r="C21" s="101"/>
      <c r="D21" s="101"/>
      <c r="E21" s="125"/>
      <c r="F21" s="100"/>
      <c r="G21" s="100"/>
    </row>
    <row r="22" spans="1:7" x14ac:dyDescent="0.35">
      <c r="A22" s="3"/>
      <c r="B22" s="100"/>
      <c r="C22" s="101"/>
      <c r="D22" s="101"/>
      <c r="E22" s="125"/>
      <c r="F22" s="100"/>
      <c r="G22" s="100"/>
    </row>
    <row r="23" spans="1:7" x14ac:dyDescent="0.35">
      <c r="A23" s="3"/>
      <c r="B23" s="100"/>
      <c r="C23" s="101"/>
      <c r="D23" s="101"/>
      <c r="E23" s="125"/>
      <c r="F23" s="100"/>
      <c r="G23" s="100"/>
    </row>
    <row r="24" spans="1:7" x14ac:dyDescent="0.35">
      <c r="A24" s="3"/>
      <c r="B24" s="100"/>
      <c r="C24" s="101"/>
      <c r="D24" s="101"/>
      <c r="E24" s="125"/>
      <c r="F24" s="100"/>
      <c r="G24" s="100"/>
    </row>
    <row r="25" spans="1:7" x14ac:dyDescent="0.35">
      <c r="A25" s="3"/>
      <c r="B25" s="100"/>
      <c r="C25" s="101"/>
      <c r="D25" s="101"/>
      <c r="E25" s="125"/>
      <c r="F25" s="100"/>
      <c r="G25" s="100"/>
    </row>
    <row r="26" spans="1:7" x14ac:dyDescent="0.35">
      <c r="A26" s="3"/>
      <c r="B26" s="100"/>
      <c r="C26" s="101"/>
      <c r="D26" s="101"/>
      <c r="E26" s="125"/>
      <c r="F26" s="100"/>
      <c r="G26" s="100"/>
    </row>
    <row r="27" spans="1:7" x14ac:dyDescent="0.35">
      <c r="A27" s="3"/>
      <c r="B27" s="100"/>
      <c r="C27" s="101"/>
      <c r="D27" s="101"/>
      <c r="E27" s="125"/>
      <c r="F27" s="100"/>
      <c r="G27" s="100"/>
    </row>
    <row r="28" spans="1:7" x14ac:dyDescent="0.35">
      <c r="A28" s="3"/>
      <c r="B28" s="100"/>
      <c r="C28" s="101"/>
      <c r="D28" s="101"/>
      <c r="E28" s="125"/>
      <c r="F28" s="100"/>
      <c r="G28" s="100"/>
    </row>
    <row r="29" spans="1:7" x14ac:dyDescent="0.35">
      <c r="A29" s="3"/>
      <c r="B29" s="100"/>
      <c r="C29" s="101"/>
      <c r="D29" s="101"/>
      <c r="E29" s="125"/>
      <c r="F29" s="100"/>
      <c r="G29" s="100"/>
    </row>
    <row r="30" spans="1:7" x14ac:dyDescent="0.35">
      <c r="A30" s="3"/>
      <c r="B30" s="100"/>
      <c r="C30" s="101"/>
      <c r="D30" s="101"/>
      <c r="E30" s="125"/>
      <c r="F30" s="100"/>
      <c r="G30" s="100"/>
    </row>
    <row r="31" spans="1:7" x14ac:dyDescent="0.35">
      <c r="A31" s="3"/>
      <c r="B31" s="100"/>
      <c r="C31" s="101"/>
      <c r="D31" s="101"/>
      <c r="E31" s="125"/>
      <c r="F31" s="100"/>
      <c r="G31" s="100"/>
    </row>
    <row r="32" spans="1:7" x14ac:dyDescent="0.35">
      <c r="A32" s="3"/>
      <c r="B32" s="100"/>
      <c r="C32" s="101"/>
      <c r="D32" s="101"/>
      <c r="E32" s="125"/>
      <c r="F32" s="100"/>
      <c r="G32" s="100"/>
    </row>
    <row r="33" spans="1:7" x14ac:dyDescent="0.35">
      <c r="A33" s="3"/>
      <c r="B33" s="3"/>
      <c r="C33" s="3"/>
      <c r="D33" s="3"/>
      <c r="E33" s="3"/>
      <c r="F33" s="3"/>
      <c r="G33" s="3"/>
    </row>
    <row r="34" spans="1:7" x14ac:dyDescent="0.35">
      <c r="A34" s="3"/>
      <c r="B34" s="3"/>
      <c r="C34" s="3"/>
      <c r="D34" s="3"/>
      <c r="E34" s="3"/>
      <c r="F34" s="3"/>
      <c r="G34" s="3"/>
    </row>
    <row r="35" spans="1:7" x14ac:dyDescent="0.35">
      <c r="A35" s="3"/>
      <c r="B35" s="3"/>
      <c r="C35" s="3"/>
      <c r="D35" s="3"/>
      <c r="E35" s="3"/>
      <c r="F35" s="3"/>
      <c r="G35" s="3"/>
    </row>
    <row r="36" spans="1:7" x14ac:dyDescent="0.35">
      <c r="A36" s="3"/>
      <c r="B36" s="3"/>
      <c r="C36" s="3"/>
      <c r="D36" s="3"/>
      <c r="E36" s="3"/>
      <c r="F36" s="3"/>
      <c r="G36" s="3"/>
    </row>
  </sheetData>
  <sheetProtection algorithmName="SHA-512" hashValue="piSBVqCZjcNC8TPac4/EalTesB/9pUZ8sxkJfs5K9VyBnFeUnnYluGkUlNr2/Bo130e+uxHIybQ0gsksnbfI3w==" saltValue="VLkGEFoNZunqf5uEQZSiDA==" spinCount="100000" sheet="1" objects="1" scenarios="1"/>
  <mergeCells count="1">
    <mergeCell ref="B12:G13"/>
  </mergeCells>
  <phoneticPr fontId="19" type="noConversion"/>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63D4B0A-D630-4C5A-AC3A-70CD546B58B2}">
          <x14:formula1>
            <xm:f>'Data validation'!$B$6:$B$15</xm:f>
          </x14:formula1>
          <xm:sqref>B16:B32</xm:sqref>
        </x14:dataValidation>
        <x14:dataValidation type="list" allowBlank="1" showInputMessage="1" showErrorMessage="1" xr:uid="{B0BB5AFF-7534-4C7D-A2BF-CD3829289ECB}">
          <x14:formula1>
            <xm:f>'Data validation'!$B$18:$B$27</xm:f>
          </x14:formula1>
          <xm:sqref>C16:D32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63CAD-0452-4E25-8D69-D3020D7FB749}">
  <dimension ref="A1:L39"/>
  <sheetViews>
    <sheetView showZeros="0" topLeftCell="A24" zoomScale="85" zoomScaleNormal="85" workbookViewId="0">
      <selection activeCell="K28" sqref="K28"/>
    </sheetView>
  </sheetViews>
  <sheetFormatPr defaultColWidth="10.81640625" defaultRowHeight="14.5" x14ac:dyDescent="0.35"/>
  <cols>
    <col min="1" max="1" width="3.453125" style="11" customWidth="1"/>
    <col min="2" max="2" width="20.54296875" style="11" customWidth="1"/>
    <col min="3" max="3" width="27.81640625" style="11" customWidth="1"/>
    <col min="4" max="4" width="40.1796875" style="11" customWidth="1"/>
    <col min="5" max="8" width="21.7265625" style="11" customWidth="1"/>
    <col min="9" max="9" width="17.26953125" style="11" customWidth="1"/>
    <col min="10" max="10" width="25.7265625" style="11" customWidth="1"/>
    <col min="11" max="11" width="20.7265625" style="11" customWidth="1"/>
    <col min="12" max="12" width="19.81640625" style="11" customWidth="1"/>
    <col min="13" max="16384" width="10.81640625" style="11"/>
  </cols>
  <sheetData>
    <row r="1" spans="1:12" x14ac:dyDescent="0.35">
      <c r="A1" s="3"/>
      <c r="B1" s="3"/>
      <c r="C1" s="3"/>
      <c r="D1" s="3"/>
      <c r="E1" s="3"/>
      <c r="F1" s="3"/>
      <c r="G1" s="3"/>
      <c r="H1" s="3"/>
    </row>
    <row r="2" spans="1:12" x14ac:dyDescent="0.35">
      <c r="A2" s="3"/>
      <c r="B2" s="3"/>
      <c r="C2" s="3"/>
      <c r="D2" s="3"/>
      <c r="E2" s="3"/>
      <c r="F2" s="3"/>
      <c r="G2" s="3"/>
      <c r="H2" s="3"/>
    </row>
    <row r="3" spans="1:12" x14ac:dyDescent="0.35">
      <c r="A3" s="3"/>
      <c r="B3" s="3"/>
      <c r="C3" s="3"/>
      <c r="D3" s="3"/>
      <c r="E3" s="3"/>
      <c r="G3" s="86" t="s">
        <v>0</v>
      </c>
      <c r="H3" s="18" t="str">
        <f>+IF('0. Instrucciones'!$O$3="","",'0. Instrucciones'!$O$3)</f>
        <v/>
      </c>
      <c r="I3" s="19"/>
    </row>
    <row r="4" spans="1:12" x14ac:dyDescent="0.35">
      <c r="A4" s="3"/>
      <c r="B4" s="3"/>
      <c r="C4" s="3"/>
      <c r="D4" s="3"/>
      <c r="E4" s="3"/>
      <c r="F4" s="3"/>
      <c r="G4" s="3"/>
      <c r="H4" s="3"/>
    </row>
    <row r="5" spans="1:12" x14ac:dyDescent="0.35">
      <c r="A5" s="3"/>
      <c r="B5" s="3"/>
      <c r="C5" s="3"/>
      <c r="D5" s="3"/>
      <c r="E5" s="3"/>
      <c r="F5" s="3"/>
      <c r="G5" s="3"/>
      <c r="H5" s="3"/>
    </row>
    <row r="6" spans="1:12" x14ac:dyDescent="0.35">
      <c r="A6" s="3"/>
      <c r="B6" s="3"/>
      <c r="C6" s="3"/>
      <c r="D6" s="3"/>
      <c r="E6" s="3"/>
      <c r="F6" s="3"/>
      <c r="G6" s="3"/>
      <c r="H6" s="3"/>
    </row>
    <row r="7" spans="1:12" x14ac:dyDescent="0.35">
      <c r="A7" s="3"/>
      <c r="B7" s="3"/>
      <c r="C7" s="3"/>
      <c r="D7" s="3"/>
      <c r="E7" s="3"/>
      <c r="F7" s="3"/>
      <c r="G7" s="3"/>
      <c r="H7" s="3"/>
    </row>
    <row r="8" spans="1:12" ht="21" x14ac:dyDescent="0.35">
      <c r="A8" s="4"/>
      <c r="B8" s="1" t="s">
        <v>73</v>
      </c>
      <c r="C8" s="1"/>
      <c r="D8" s="1"/>
      <c r="E8" s="1"/>
      <c r="F8" s="1"/>
      <c r="G8" s="1"/>
      <c r="H8" s="1"/>
    </row>
    <row r="9" spans="1:12" ht="21" x14ac:dyDescent="0.35">
      <c r="A9" s="4"/>
      <c r="B9" s="5"/>
      <c r="C9" s="6"/>
      <c r="D9" s="6"/>
      <c r="E9" s="6"/>
      <c r="F9" s="6"/>
      <c r="G9" s="6"/>
      <c r="H9" s="6"/>
      <c r="I9" s="6"/>
      <c r="J9" s="6"/>
    </row>
    <row r="10" spans="1:12" ht="18.5" x14ac:dyDescent="0.45">
      <c r="A10" s="12"/>
      <c r="B10" s="27" t="s">
        <v>18</v>
      </c>
      <c r="C10" s="12"/>
      <c r="D10" s="12"/>
      <c r="H10" s="13"/>
      <c r="I10" s="13"/>
      <c r="J10" s="13"/>
    </row>
    <row r="11" spans="1:12" x14ac:dyDescent="0.35">
      <c r="A11" s="3"/>
      <c r="B11" s="3"/>
      <c r="C11" s="3"/>
      <c r="D11" s="3"/>
      <c r="E11" s="3"/>
      <c r="F11" s="3"/>
      <c r="G11" s="3"/>
      <c r="H11" s="3"/>
    </row>
    <row r="12" spans="1:12" x14ac:dyDescent="0.35">
      <c r="A12" s="3"/>
      <c r="B12" s="145" t="s">
        <v>74</v>
      </c>
      <c r="C12" s="146"/>
      <c r="D12" s="146"/>
      <c r="E12" s="146"/>
      <c r="F12" s="146"/>
      <c r="G12" s="147"/>
      <c r="H12" s="15"/>
    </row>
    <row r="13" spans="1:12" ht="37.5" customHeight="1" x14ac:dyDescent="0.35">
      <c r="A13" s="3"/>
      <c r="B13" s="148"/>
      <c r="C13" s="149"/>
      <c r="D13" s="149"/>
      <c r="E13" s="149"/>
      <c r="F13" s="149"/>
      <c r="G13" s="150"/>
      <c r="H13" s="15"/>
    </row>
    <row r="14" spans="1:12" x14ac:dyDescent="0.35">
      <c r="A14" s="3"/>
      <c r="B14" s="3"/>
      <c r="C14" s="3"/>
      <c r="D14" s="3"/>
      <c r="E14" s="3"/>
      <c r="F14" s="3"/>
      <c r="G14" s="3"/>
      <c r="H14" s="3"/>
    </row>
    <row r="15" spans="1:12" ht="46.5" customHeight="1" x14ac:dyDescent="0.35">
      <c r="A15" s="3"/>
      <c r="B15" s="73" t="s">
        <v>75</v>
      </c>
      <c r="C15" s="73" t="s">
        <v>76</v>
      </c>
      <c r="D15" s="73" t="s">
        <v>77</v>
      </c>
      <c r="E15" s="73" t="s">
        <v>78</v>
      </c>
      <c r="F15" s="73" t="s">
        <v>79</v>
      </c>
      <c r="G15" s="73" t="s">
        <v>80</v>
      </c>
      <c r="H15" s="73" t="s">
        <v>81</v>
      </c>
      <c r="I15" s="73" t="s">
        <v>82</v>
      </c>
      <c r="J15" s="73" t="s">
        <v>83</v>
      </c>
      <c r="K15" s="73" t="s">
        <v>84</v>
      </c>
      <c r="L15" s="73" t="s">
        <v>85</v>
      </c>
    </row>
    <row r="16" spans="1:12" x14ac:dyDescent="0.35">
      <c r="A16" s="3"/>
      <c r="B16" s="88" t="s">
        <v>86</v>
      </c>
      <c r="C16" s="69"/>
      <c r="D16" s="69"/>
      <c r="E16" s="69"/>
      <c r="F16" s="69"/>
      <c r="G16" s="69"/>
      <c r="H16" s="95"/>
      <c r="I16" s="89" t="str">
        <f>IF(C16="","",E16/G16*H16)</f>
        <v/>
      </c>
      <c r="J16" s="69"/>
      <c r="K16" s="126">
        <f>IFERROR(MIN((J16/G16)*H16,1),0)</f>
        <v>0</v>
      </c>
      <c r="L16" s="85" t="str">
        <f>IF(C16="","",K16*E16)</f>
        <v/>
      </c>
    </row>
    <row r="17" spans="1:12" x14ac:dyDescent="0.35">
      <c r="A17" s="3"/>
      <c r="B17" s="88" t="s">
        <v>87</v>
      </c>
      <c r="C17" s="69"/>
      <c r="D17" s="69"/>
      <c r="E17" s="69"/>
      <c r="F17" s="69"/>
      <c r="G17" s="69"/>
      <c r="H17" s="95"/>
      <c r="I17" s="89" t="str">
        <f t="shared" ref="I17:I32" si="0">IF(C17="","",E17/G17*H17)</f>
        <v/>
      </c>
      <c r="J17" s="69"/>
      <c r="K17" s="126">
        <f t="shared" ref="K17:K37" si="1">IFERROR(MIN((J17/G17)*H17,1),0)</f>
        <v>0</v>
      </c>
      <c r="L17" s="85" t="str">
        <f t="shared" ref="L17:L37" si="2">IF(C17="","",K17*E17)</f>
        <v/>
      </c>
    </row>
    <row r="18" spans="1:12" x14ac:dyDescent="0.35">
      <c r="A18" s="3"/>
      <c r="B18" s="88" t="s">
        <v>88</v>
      </c>
      <c r="C18" s="69"/>
      <c r="D18" s="69"/>
      <c r="E18" s="69"/>
      <c r="F18" s="69"/>
      <c r="G18" s="69"/>
      <c r="H18" s="95"/>
      <c r="I18" s="89" t="str">
        <f t="shared" si="0"/>
        <v/>
      </c>
      <c r="J18" s="69"/>
      <c r="K18" s="126">
        <f t="shared" si="1"/>
        <v>0</v>
      </c>
      <c r="L18" s="85" t="str">
        <f t="shared" si="2"/>
        <v/>
      </c>
    </row>
    <row r="19" spans="1:12" x14ac:dyDescent="0.35">
      <c r="A19" s="3"/>
      <c r="B19" s="88" t="s">
        <v>89</v>
      </c>
      <c r="C19" s="69"/>
      <c r="D19" s="69"/>
      <c r="E19" s="69"/>
      <c r="F19" s="69"/>
      <c r="G19" s="69"/>
      <c r="H19" s="95"/>
      <c r="I19" s="89" t="str">
        <f t="shared" si="0"/>
        <v/>
      </c>
      <c r="J19" s="69"/>
      <c r="K19" s="126">
        <f t="shared" si="1"/>
        <v>0</v>
      </c>
      <c r="L19" s="85" t="str">
        <f t="shared" si="2"/>
        <v/>
      </c>
    </row>
    <row r="20" spans="1:12" x14ac:dyDescent="0.35">
      <c r="A20" s="3"/>
      <c r="B20" s="88" t="s">
        <v>90</v>
      </c>
      <c r="C20" s="69"/>
      <c r="D20" s="69"/>
      <c r="E20" s="69"/>
      <c r="F20" s="69"/>
      <c r="G20" s="69"/>
      <c r="H20" s="95"/>
      <c r="I20" s="89" t="str">
        <f t="shared" si="0"/>
        <v/>
      </c>
      <c r="J20" s="69"/>
      <c r="K20" s="126">
        <f t="shared" si="1"/>
        <v>0</v>
      </c>
      <c r="L20" s="85" t="str">
        <f t="shared" si="2"/>
        <v/>
      </c>
    </row>
    <row r="21" spans="1:12" x14ac:dyDescent="0.35">
      <c r="A21" s="3"/>
      <c r="B21" s="88" t="s">
        <v>91</v>
      </c>
      <c r="C21" s="69"/>
      <c r="D21" s="69"/>
      <c r="E21" s="69"/>
      <c r="F21" s="69"/>
      <c r="G21" s="69"/>
      <c r="H21" s="95"/>
      <c r="I21" s="89" t="str">
        <f>IF(C21="","",E21/G21*H21)</f>
        <v/>
      </c>
      <c r="J21" s="69"/>
      <c r="K21" s="126">
        <f t="shared" si="1"/>
        <v>0</v>
      </c>
      <c r="L21" s="85" t="str">
        <f t="shared" si="2"/>
        <v/>
      </c>
    </row>
    <row r="22" spans="1:12" x14ac:dyDescent="0.35">
      <c r="A22" s="3"/>
      <c r="B22" s="88" t="s">
        <v>92</v>
      </c>
      <c r="C22" s="69"/>
      <c r="D22" s="69"/>
      <c r="E22" s="69"/>
      <c r="F22" s="69"/>
      <c r="G22" s="69"/>
      <c r="H22" s="95"/>
      <c r="I22" s="89" t="str">
        <f t="shared" si="0"/>
        <v/>
      </c>
      <c r="J22" s="69"/>
      <c r="K22" s="126">
        <f t="shared" si="1"/>
        <v>0</v>
      </c>
      <c r="L22" s="85" t="str">
        <f t="shared" si="2"/>
        <v/>
      </c>
    </row>
    <row r="23" spans="1:12" x14ac:dyDescent="0.35">
      <c r="A23" s="3"/>
      <c r="B23" s="88" t="s">
        <v>93</v>
      </c>
      <c r="C23" s="69"/>
      <c r="D23" s="69"/>
      <c r="E23" s="69"/>
      <c r="F23" s="69"/>
      <c r="G23" s="69"/>
      <c r="H23" s="95"/>
      <c r="I23" s="89" t="str">
        <f t="shared" si="0"/>
        <v/>
      </c>
      <c r="J23" s="69"/>
      <c r="K23" s="126">
        <f t="shared" si="1"/>
        <v>0</v>
      </c>
      <c r="L23" s="85" t="str">
        <f t="shared" si="2"/>
        <v/>
      </c>
    </row>
    <row r="24" spans="1:12" x14ac:dyDescent="0.35">
      <c r="A24" s="3"/>
      <c r="B24" s="88" t="s">
        <v>94</v>
      </c>
      <c r="C24" s="69"/>
      <c r="D24" s="69"/>
      <c r="E24" s="69"/>
      <c r="F24" s="69"/>
      <c r="G24" s="69"/>
      <c r="H24" s="95"/>
      <c r="I24" s="89" t="str">
        <f t="shared" si="0"/>
        <v/>
      </c>
      <c r="J24" s="69"/>
      <c r="K24" s="126">
        <f t="shared" si="1"/>
        <v>0</v>
      </c>
      <c r="L24" s="85" t="str">
        <f t="shared" si="2"/>
        <v/>
      </c>
    </row>
    <row r="25" spans="1:12" x14ac:dyDescent="0.35">
      <c r="A25" s="3"/>
      <c r="B25" s="88" t="s">
        <v>95</v>
      </c>
      <c r="C25" s="69"/>
      <c r="D25" s="69"/>
      <c r="E25" s="69"/>
      <c r="F25" s="69"/>
      <c r="G25" s="69"/>
      <c r="H25" s="95"/>
      <c r="I25" s="89" t="str">
        <f t="shared" si="0"/>
        <v/>
      </c>
      <c r="J25" s="69"/>
      <c r="K25" s="126">
        <f t="shared" si="1"/>
        <v>0</v>
      </c>
      <c r="L25" s="85" t="str">
        <f t="shared" si="2"/>
        <v/>
      </c>
    </row>
    <row r="26" spans="1:12" x14ac:dyDescent="0.35">
      <c r="A26" s="3"/>
      <c r="B26" s="88" t="s">
        <v>96</v>
      </c>
      <c r="C26" s="69"/>
      <c r="D26" s="69"/>
      <c r="E26" s="69"/>
      <c r="F26" s="69"/>
      <c r="G26" s="69"/>
      <c r="H26" s="95"/>
      <c r="I26" s="89" t="str">
        <f t="shared" si="0"/>
        <v/>
      </c>
      <c r="J26" s="69"/>
      <c r="K26" s="126">
        <f t="shared" si="1"/>
        <v>0</v>
      </c>
      <c r="L26" s="85" t="str">
        <f t="shared" si="2"/>
        <v/>
      </c>
    </row>
    <row r="27" spans="1:12" x14ac:dyDescent="0.35">
      <c r="A27" s="3"/>
      <c r="B27" s="88" t="s">
        <v>97</v>
      </c>
      <c r="C27" s="69"/>
      <c r="D27" s="69"/>
      <c r="E27" s="69"/>
      <c r="F27" s="69"/>
      <c r="G27" s="69"/>
      <c r="H27" s="95"/>
      <c r="I27" s="89" t="str">
        <f t="shared" si="0"/>
        <v/>
      </c>
      <c r="J27" s="69"/>
      <c r="K27" s="126">
        <f t="shared" si="1"/>
        <v>0</v>
      </c>
      <c r="L27" s="85" t="str">
        <f t="shared" si="2"/>
        <v/>
      </c>
    </row>
    <row r="28" spans="1:12" x14ac:dyDescent="0.35">
      <c r="A28" s="3"/>
      <c r="B28" s="88" t="s">
        <v>98</v>
      </c>
      <c r="C28" s="69"/>
      <c r="D28" s="69"/>
      <c r="E28" s="69"/>
      <c r="F28" s="69"/>
      <c r="G28" s="69"/>
      <c r="H28" s="95"/>
      <c r="I28" s="89" t="str">
        <f t="shared" si="0"/>
        <v/>
      </c>
      <c r="J28" s="69"/>
      <c r="K28" s="126">
        <f t="shared" si="1"/>
        <v>0</v>
      </c>
      <c r="L28" s="85" t="str">
        <f t="shared" si="2"/>
        <v/>
      </c>
    </row>
    <row r="29" spans="1:12" x14ac:dyDescent="0.35">
      <c r="A29" s="3"/>
      <c r="B29" s="88" t="s">
        <v>99</v>
      </c>
      <c r="C29" s="69"/>
      <c r="D29" s="69"/>
      <c r="E29" s="69"/>
      <c r="F29" s="69"/>
      <c r="G29" s="69"/>
      <c r="H29" s="95"/>
      <c r="I29" s="89" t="str">
        <f t="shared" si="0"/>
        <v/>
      </c>
      <c r="J29" s="69"/>
      <c r="K29" s="126">
        <f t="shared" si="1"/>
        <v>0</v>
      </c>
      <c r="L29" s="85" t="str">
        <f t="shared" si="2"/>
        <v/>
      </c>
    </row>
    <row r="30" spans="1:12" x14ac:dyDescent="0.35">
      <c r="A30" s="3"/>
      <c r="B30" s="88" t="s">
        <v>100</v>
      </c>
      <c r="C30" s="69"/>
      <c r="D30" s="69"/>
      <c r="E30" s="69"/>
      <c r="F30" s="69"/>
      <c r="G30" s="69"/>
      <c r="H30" s="95"/>
      <c r="I30" s="89" t="str">
        <f t="shared" si="0"/>
        <v/>
      </c>
      <c r="J30" s="69"/>
      <c r="K30" s="126">
        <f t="shared" si="1"/>
        <v>0</v>
      </c>
      <c r="L30" s="85" t="str">
        <f t="shared" si="2"/>
        <v/>
      </c>
    </row>
    <row r="31" spans="1:12" x14ac:dyDescent="0.35">
      <c r="A31" s="3"/>
      <c r="B31" s="88" t="s">
        <v>101</v>
      </c>
      <c r="C31" s="69"/>
      <c r="D31" s="69"/>
      <c r="E31" s="69"/>
      <c r="F31" s="69"/>
      <c r="G31" s="69"/>
      <c r="H31" s="95"/>
      <c r="I31" s="89" t="str">
        <f t="shared" si="0"/>
        <v/>
      </c>
      <c r="J31" s="69"/>
      <c r="K31" s="126">
        <f t="shared" si="1"/>
        <v>0</v>
      </c>
      <c r="L31" s="85" t="str">
        <f t="shared" si="2"/>
        <v/>
      </c>
    </row>
    <row r="32" spans="1:12" x14ac:dyDescent="0.35">
      <c r="A32" s="3"/>
      <c r="B32" s="88" t="s">
        <v>102</v>
      </c>
      <c r="C32" s="69"/>
      <c r="D32" s="69"/>
      <c r="E32" s="69"/>
      <c r="F32" s="69"/>
      <c r="G32" s="69"/>
      <c r="H32" s="95"/>
      <c r="I32" s="89" t="str">
        <f t="shared" si="0"/>
        <v/>
      </c>
      <c r="J32" s="69"/>
      <c r="K32" s="126">
        <f t="shared" si="1"/>
        <v>0</v>
      </c>
      <c r="L32" s="85" t="str">
        <f t="shared" si="2"/>
        <v/>
      </c>
    </row>
    <row r="33" spans="1:12" x14ac:dyDescent="0.35">
      <c r="A33" s="3"/>
      <c r="B33" s="88" t="s">
        <v>103</v>
      </c>
      <c r="C33" s="69"/>
      <c r="D33" s="69"/>
      <c r="E33" s="69"/>
      <c r="F33" s="69"/>
      <c r="G33" s="69"/>
      <c r="H33" s="95"/>
      <c r="I33" s="89" t="str">
        <f t="shared" ref="I33:I37" si="3">IF(C33="","",E33/G33*H33)</f>
        <v/>
      </c>
      <c r="J33" s="69"/>
      <c r="K33" s="126">
        <f t="shared" si="1"/>
        <v>0</v>
      </c>
      <c r="L33" s="85" t="str">
        <f t="shared" si="2"/>
        <v/>
      </c>
    </row>
    <row r="34" spans="1:12" x14ac:dyDescent="0.35">
      <c r="A34" s="3"/>
      <c r="B34" s="88" t="s">
        <v>104</v>
      </c>
      <c r="C34" s="69"/>
      <c r="D34" s="69"/>
      <c r="E34" s="69"/>
      <c r="F34" s="69"/>
      <c r="G34" s="69"/>
      <c r="H34" s="95"/>
      <c r="I34" s="89" t="str">
        <f t="shared" si="3"/>
        <v/>
      </c>
      <c r="J34" s="69"/>
      <c r="K34" s="126">
        <f t="shared" si="1"/>
        <v>0</v>
      </c>
      <c r="L34" s="85" t="str">
        <f t="shared" si="2"/>
        <v/>
      </c>
    </row>
    <row r="35" spans="1:12" x14ac:dyDescent="0.35">
      <c r="A35" s="3"/>
      <c r="B35" s="88" t="s">
        <v>105</v>
      </c>
      <c r="C35" s="69"/>
      <c r="D35" s="69"/>
      <c r="E35" s="69"/>
      <c r="F35" s="69"/>
      <c r="G35" s="69"/>
      <c r="H35" s="95"/>
      <c r="I35" s="89" t="str">
        <f t="shared" si="3"/>
        <v/>
      </c>
      <c r="J35" s="69"/>
      <c r="K35" s="126">
        <f t="shared" si="1"/>
        <v>0</v>
      </c>
      <c r="L35" s="85" t="str">
        <f t="shared" si="2"/>
        <v/>
      </c>
    </row>
    <row r="36" spans="1:12" x14ac:dyDescent="0.35">
      <c r="A36" s="3"/>
      <c r="B36" s="88" t="s">
        <v>106</v>
      </c>
      <c r="C36" s="69"/>
      <c r="D36" s="69"/>
      <c r="E36" s="69"/>
      <c r="F36" s="69"/>
      <c r="G36" s="69"/>
      <c r="H36" s="95"/>
      <c r="I36" s="89" t="str">
        <f t="shared" si="3"/>
        <v/>
      </c>
      <c r="J36" s="69"/>
      <c r="K36" s="126">
        <f t="shared" si="1"/>
        <v>0</v>
      </c>
      <c r="L36" s="85" t="str">
        <f t="shared" si="2"/>
        <v/>
      </c>
    </row>
    <row r="37" spans="1:12" x14ac:dyDescent="0.35">
      <c r="A37" s="3"/>
      <c r="B37" s="88" t="s">
        <v>107</v>
      </c>
      <c r="C37" s="69"/>
      <c r="D37" s="69"/>
      <c r="E37" s="69"/>
      <c r="F37" s="69"/>
      <c r="G37" s="69"/>
      <c r="H37" s="95"/>
      <c r="I37" s="89" t="str">
        <f t="shared" si="3"/>
        <v/>
      </c>
      <c r="J37" s="69"/>
      <c r="K37" s="126">
        <f t="shared" si="1"/>
        <v>0</v>
      </c>
      <c r="L37" s="85" t="str">
        <f t="shared" si="2"/>
        <v/>
      </c>
    </row>
    <row r="38" spans="1:12" ht="23.15" customHeight="1" x14ac:dyDescent="0.35">
      <c r="A38" s="3"/>
      <c r="B38" s="105" t="s">
        <v>64</v>
      </c>
      <c r="C38" s="23"/>
      <c r="D38" s="23"/>
      <c r="E38" s="116">
        <f>SUM(E16:E37)</f>
        <v>0</v>
      </c>
      <c r="F38" s="23"/>
      <c r="G38" s="23"/>
      <c r="H38" s="23"/>
      <c r="I38" s="116">
        <f>SUM(I16:I37)</f>
        <v>0</v>
      </c>
      <c r="J38" s="57"/>
      <c r="K38" s="57"/>
      <c r="L38" s="116">
        <f>SUM(L16:L37)</f>
        <v>0</v>
      </c>
    </row>
    <row r="39" spans="1:12" x14ac:dyDescent="0.35">
      <c r="A39" s="3"/>
      <c r="B39" s="3"/>
      <c r="C39" s="3"/>
      <c r="D39" s="3"/>
      <c r="E39" s="3"/>
      <c r="F39" s="3"/>
      <c r="G39" s="3"/>
      <c r="H39" s="3"/>
    </row>
  </sheetData>
  <sheetProtection algorithmName="SHA-512" hashValue="BT9Absx49TIF8jDgr1kXDhqpBG5on+wyxzNzRwCgqs4ezHtV0tf0pBp9hqpFV+Hvnexx5IkWbnTGO3laRKMrQw==" saltValue="0B30DlEk+Qu7WTppASBTYg==" spinCount="100000" sheet="1" objects="1" scenarios="1"/>
  <mergeCells count="1">
    <mergeCell ref="B12:G13"/>
  </mergeCells>
  <phoneticPr fontId="19" type="noConversion"/>
  <conditionalFormatting sqref="L16:L37">
    <cfRule type="expression" dxfId="4" priority="1">
      <formula>AVERAGEIF($G$4:X1048573,C16,$H$4:$H$10)&lt;SUMIF($G$5:$G$10,C16,$N$5:$N$10)</formula>
    </cfRule>
  </conditionalFormatting>
  <dataValidations count="1">
    <dataValidation type="decimal" allowBlank="1" showInputMessage="1" showErrorMessage="1" error="la participación asignada al proyecto debe estar entre el 1% y el 100%" sqref="H16:H37" xr:uid="{E4079458-8323-438F-BE06-0A87440DB8F1}">
      <formula1>0.01</formula1>
      <formula2>1</formula2>
    </dataValidation>
  </dataValidations>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F29F0-D5D6-4B3B-9FDB-FB5AE07C069C}">
  <sheetPr codeName="Sheet7"/>
  <dimension ref="A1:AV121"/>
  <sheetViews>
    <sheetView showZeros="0" topLeftCell="A18" zoomScale="55" zoomScaleNormal="55" workbookViewId="0">
      <selection activeCell="K32" sqref="K32"/>
    </sheetView>
  </sheetViews>
  <sheetFormatPr defaultColWidth="10.81640625" defaultRowHeight="14.5" x14ac:dyDescent="0.35"/>
  <cols>
    <col min="1" max="1" width="3.453125" style="11" customWidth="1"/>
    <col min="2" max="2" width="37.81640625" style="23" customWidth="1"/>
    <col min="3" max="3" width="31.26953125" style="23" customWidth="1"/>
    <col min="4" max="4" width="38.7265625" style="23" customWidth="1"/>
    <col min="5" max="5" width="23" style="23" customWidth="1"/>
    <col min="6" max="6" width="22.54296875" style="23" customWidth="1"/>
    <col min="7" max="7" width="24.1796875" style="23" customWidth="1"/>
    <col min="8" max="9" width="26.453125" style="23" customWidth="1"/>
    <col min="10" max="10" width="22.453125" style="23" bestFit="1" customWidth="1"/>
    <col min="11" max="11" width="26.26953125" style="23" customWidth="1"/>
    <col min="12" max="14" width="20.54296875" style="23" customWidth="1"/>
    <col min="15" max="15" width="22.7265625" style="23" customWidth="1"/>
    <col min="16" max="19" width="20.54296875" style="23" customWidth="1"/>
    <col min="20" max="21" width="18" style="23" customWidth="1"/>
    <col min="22" max="22" width="20.7265625" style="23" customWidth="1"/>
    <col min="23" max="23" width="19.453125" style="23" customWidth="1"/>
    <col min="24" max="24" width="21.54296875" style="23" customWidth="1"/>
    <col min="25" max="27" width="22.81640625" style="23" customWidth="1"/>
    <col min="28" max="31" width="20.54296875" style="23" customWidth="1"/>
    <col min="32" max="32" width="29.1796875" style="11" customWidth="1"/>
    <col min="33" max="33" width="20.54296875" style="11" customWidth="1"/>
    <col min="34" max="34" width="30.1796875" style="11" customWidth="1"/>
    <col min="35" max="35" width="21.54296875" style="11" customWidth="1"/>
    <col min="36" max="36" width="18.453125" style="11" customWidth="1"/>
    <col min="37" max="38" width="20.54296875" style="11" customWidth="1"/>
    <col min="39" max="39" width="13.26953125" style="11" customWidth="1"/>
    <col min="40" max="40" width="15.54296875" style="11" customWidth="1"/>
    <col min="41" max="43" width="10.81640625" style="11" hidden="1" customWidth="1"/>
    <col min="44" max="44" width="23.54296875" style="11" hidden="1" customWidth="1"/>
    <col min="45" max="45" width="12.7265625" style="11" hidden="1" customWidth="1"/>
    <col min="46" max="46" width="16.81640625" style="11" hidden="1" customWidth="1"/>
    <col min="47" max="48" width="10.81640625" style="11" hidden="1" customWidth="1"/>
    <col min="49" max="49" width="0" style="11" hidden="1" customWidth="1"/>
    <col min="50" max="16384" width="10.81640625" style="11"/>
  </cols>
  <sheetData>
    <row r="1" spans="1:14" s="11" customFormat="1" x14ac:dyDescent="0.35">
      <c r="A1" s="3"/>
      <c r="B1" s="3"/>
      <c r="C1" s="3"/>
      <c r="D1" s="3"/>
      <c r="E1" s="3"/>
      <c r="F1" s="3"/>
      <c r="G1" s="3"/>
    </row>
    <row r="2" spans="1:14" s="11" customFormat="1" x14ac:dyDescent="0.35">
      <c r="A2" s="3"/>
      <c r="B2" s="3"/>
      <c r="C2" s="3"/>
      <c r="D2" s="3"/>
      <c r="E2" s="3"/>
      <c r="F2" s="3"/>
      <c r="G2" s="3"/>
    </row>
    <row r="3" spans="1:14" s="11" customFormat="1" x14ac:dyDescent="0.35">
      <c r="A3" s="3"/>
      <c r="B3" s="3"/>
      <c r="C3" s="3"/>
      <c r="D3" s="3"/>
      <c r="E3" s="3" t="s">
        <v>0</v>
      </c>
      <c r="F3" s="18" t="str">
        <f>+IF('0. Instrucciones'!$O$3="","",'0. Instrucciones'!$O$3)</f>
        <v/>
      </c>
      <c r="G3" s="19"/>
    </row>
    <row r="4" spans="1:14" s="11" customFormat="1" x14ac:dyDescent="0.35">
      <c r="A4" s="3"/>
      <c r="B4" s="3"/>
      <c r="C4" s="3"/>
      <c r="D4" s="3"/>
      <c r="E4" s="3"/>
      <c r="F4" s="3"/>
      <c r="G4" s="3"/>
    </row>
    <row r="5" spans="1:14" s="11" customFormat="1" x14ac:dyDescent="0.35">
      <c r="A5" s="3"/>
      <c r="B5" s="3"/>
      <c r="C5" s="3"/>
      <c r="D5" s="3"/>
      <c r="E5" s="3"/>
      <c r="F5" s="3"/>
      <c r="G5" s="3"/>
    </row>
    <row r="6" spans="1:14" s="11" customFormat="1" x14ac:dyDescent="0.35">
      <c r="A6" s="3"/>
      <c r="B6" s="3"/>
      <c r="C6" s="3"/>
      <c r="D6" s="3"/>
      <c r="E6" s="3"/>
      <c r="F6" s="3"/>
      <c r="G6" s="3"/>
    </row>
    <row r="7" spans="1:14" s="11" customFormat="1" x14ac:dyDescent="0.35">
      <c r="A7" s="3"/>
      <c r="B7" s="3"/>
      <c r="C7" s="3"/>
      <c r="D7" s="3"/>
      <c r="E7" s="3"/>
      <c r="F7" s="3"/>
      <c r="G7" s="3"/>
    </row>
    <row r="8" spans="1:14" s="11" customFormat="1" ht="21" x14ac:dyDescent="0.35">
      <c r="A8" s="4"/>
      <c r="B8" s="1" t="s">
        <v>108</v>
      </c>
      <c r="C8" s="1"/>
      <c r="D8" s="1"/>
      <c r="E8" s="1"/>
      <c r="F8" s="1"/>
      <c r="G8" s="1"/>
      <c r="H8" s="1"/>
      <c r="I8" s="1"/>
      <c r="J8" s="1"/>
      <c r="K8" s="1"/>
      <c r="L8" s="1"/>
      <c r="M8" s="1"/>
      <c r="N8" s="1"/>
    </row>
    <row r="9" spans="1:14" s="11" customFormat="1" ht="21" x14ac:dyDescent="0.35">
      <c r="A9" s="4"/>
      <c r="B9" s="5"/>
      <c r="C9" s="6"/>
      <c r="D9" s="6"/>
      <c r="E9" s="6"/>
      <c r="F9" s="6"/>
      <c r="G9" s="6"/>
      <c r="H9" s="6"/>
      <c r="I9" s="6"/>
    </row>
    <row r="10" spans="1:14" s="11" customFormat="1" ht="18.5" x14ac:dyDescent="0.45">
      <c r="A10" s="12"/>
      <c r="B10" s="27" t="s">
        <v>18</v>
      </c>
      <c r="C10" s="12"/>
      <c r="G10" s="13"/>
      <c r="H10" s="13"/>
      <c r="I10" s="13"/>
    </row>
    <row r="11" spans="1:14" s="11" customFormat="1" x14ac:dyDescent="0.35"/>
    <row r="12" spans="1:14" s="11" customFormat="1" ht="27.65" customHeight="1" x14ac:dyDescent="0.35">
      <c r="B12" s="177" t="s">
        <v>109</v>
      </c>
      <c r="C12" s="178"/>
      <c r="D12" s="178"/>
      <c r="E12" s="178"/>
      <c r="F12" s="178"/>
      <c r="G12" s="178"/>
      <c r="H12" s="178"/>
      <c r="I12" s="178"/>
      <c r="J12" s="178"/>
      <c r="K12" s="179"/>
    </row>
    <row r="13" spans="1:14" s="11" customFormat="1" ht="42" customHeight="1" x14ac:dyDescent="0.35">
      <c r="B13" s="180"/>
      <c r="C13" s="181"/>
      <c r="D13" s="181"/>
      <c r="E13" s="181"/>
      <c r="F13" s="181"/>
      <c r="G13" s="181"/>
      <c r="H13" s="181"/>
      <c r="I13" s="181"/>
      <c r="J13" s="181"/>
      <c r="K13" s="182"/>
    </row>
    <row r="14" spans="1:14" s="11" customFormat="1" x14ac:dyDescent="0.35"/>
    <row r="15" spans="1:14" s="11" customFormat="1" ht="14.5" customHeight="1" x14ac:dyDescent="0.35">
      <c r="B15" s="183" t="s">
        <v>110</v>
      </c>
      <c r="C15" s="183"/>
      <c r="D15" s="183"/>
      <c r="E15" s="183"/>
      <c r="F15" s="183"/>
      <c r="G15" s="183"/>
      <c r="H15" s="183"/>
      <c r="I15" s="183"/>
      <c r="J15" s="183"/>
      <c r="K15" s="183"/>
    </row>
    <row r="16" spans="1:14" s="11" customFormat="1" ht="215.15" customHeight="1" x14ac:dyDescent="0.35">
      <c r="B16" s="183"/>
      <c r="C16" s="183"/>
      <c r="D16" s="183"/>
      <c r="E16" s="183"/>
      <c r="F16" s="183"/>
      <c r="G16" s="183"/>
      <c r="H16" s="183"/>
      <c r="I16" s="183"/>
      <c r="J16" s="183"/>
      <c r="K16" s="183"/>
    </row>
    <row r="17" spans="2:31" x14ac:dyDescent="0.3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2:31" x14ac:dyDescent="0.3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2:31" x14ac:dyDescent="0.3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2:31" ht="29.15" customHeight="1" x14ac:dyDescent="0.35">
      <c r="B20" s="189" t="s">
        <v>111</v>
      </c>
      <c r="C20" s="195" t="s">
        <v>112</v>
      </c>
      <c r="D20" s="196"/>
      <c r="E20" s="191" t="s">
        <v>234</v>
      </c>
      <c r="F20" s="192"/>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2:31" ht="32.5" customHeight="1" x14ac:dyDescent="0.35">
      <c r="B21" s="190"/>
      <c r="C21" s="195" t="s">
        <v>113</v>
      </c>
      <c r="D21" s="196"/>
      <c r="E21" s="193"/>
      <c r="F21" s="194"/>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row>
    <row r="22" spans="2:31" x14ac:dyDescent="0.3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2:31" x14ac:dyDescent="0.3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2:31" ht="49.5" customHeight="1" x14ac:dyDescent="0.35">
      <c r="B24" s="184" t="s">
        <v>114</v>
      </c>
      <c r="C24" s="185"/>
      <c r="D24" s="186"/>
      <c r="E24" s="187" t="s">
        <v>115</v>
      </c>
      <c r="F24" s="188"/>
      <c r="G24" s="60" t="s">
        <v>116</v>
      </c>
      <c r="H24" s="60" t="s">
        <v>117</v>
      </c>
      <c r="I24" s="11"/>
      <c r="J24" s="184" t="s">
        <v>118</v>
      </c>
      <c r="K24" s="185"/>
      <c r="L24" s="186"/>
      <c r="M24" s="11"/>
      <c r="N24" s="11"/>
      <c r="O24" s="11"/>
      <c r="P24" s="11"/>
      <c r="Q24" s="11"/>
      <c r="R24" s="11"/>
      <c r="S24" s="11"/>
      <c r="T24" s="11"/>
      <c r="U24" s="11"/>
      <c r="V24" s="11"/>
      <c r="W24" s="11"/>
      <c r="X24" s="11"/>
      <c r="Y24" s="11"/>
      <c r="Z24" s="11"/>
      <c r="AA24" s="11"/>
      <c r="AB24" s="11"/>
      <c r="AC24" s="11"/>
      <c r="AD24" s="11"/>
      <c r="AE24" s="11"/>
    </row>
    <row r="25" spans="2:31" x14ac:dyDescent="0.35">
      <c r="B25" s="61" t="s">
        <v>119</v>
      </c>
      <c r="C25" s="158"/>
      <c r="D25" s="159"/>
      <c r="E25" s="173"/>
      <c r="F25" s="174"/>
      <c r="G25" s="62" t="str">
        <f>IFERROR(IF('4. Presupuesto Total '!$E$20="Si",INDEX('Intensidades de ayuda máxima'!$D$18:$H$18,1,MATCH('4. Presupuesto Total '!E25,'Intensidades de ayuda máxima'!$D$16:$H$16,0)),INDEX('Intensidades de ayuda máxima'!$D$17:$H$17,1,MATCH('4. Presupuesto Total '!E25,'Intensidades de ayuda máxima'!$D$16:$H$16,0))),"")</f>
        <v/>
      </c>
      <c r="H25" s="100"/>
      <c r="I25" s="11"/>
      <c r="J25" s="61" t="s">
        <v>120</v>
      </c>
      <c r="K25" s="158"/>
      <c r="L25" s="159"/>
      <c r="M25" s="11"/>
      <c r="N25" s="11"/>
      <c r="O25" s="11"/>
      <c r="P25" s="11"/>
      <c r="Q25" s="11"/>
      <c r="R25" s="11"/>
      <c r="S25" s="11"/>
      <c r="T25" s="11"/>
      <c r="U25" s="11"/>
      <c r="V25" s="11"/>
      <c r="W25" s="11"/>
      <c r="X25" s="11"/>
      <c r="Y25" s="11"/>
      <c r="Z25" s="11"/>
      <c r="AA25" s="11"/>
      <c r="AB25" s="11"/>
      <c r="AC25" s="11"/>
      <c r="AD25" s="11"/>
      <c r="AE25" s="11"/>
    </row>
    <row r="26" spans="2:31" x14ac:dyDescent="0.35">
      <c r="B26" s="61" t="s">
        <v>121</v>
      </c>
      <c r="C26" s="158"/>
      <c r="D26" s="159"/>
      <c r="E26" s="173"/>
      <c r="F26" s="174"/>
      <c r="G26" s="62" t="str">
        <f>IFERROR(IF('4. Presupuesto Total '!$E$20="Si",INDEX('Intensidades de ayuda máxima'!$D$18:$H$18,1,MATCH('4. Presupuesto Total '!E26,'Intensidades de ayuda máxima'!$D$16:$H$16,0)),INDEX('Intensidades de ayuda máxima'!$D$17:$H$17,1,MATCH('4. Presupuesto Total '!E26,'Intensidades de ayuda máxima'!$D$16:$H$16,0))),"")</f>
        <v/>
      </c>
      <c r="H26" s="100"/>
      <c r="I26" s="11"/>
      <c r="J26" s="61" t="s">
        <v>122</v>
      </c>
      <c r="K26" s="158"/>
      <c r="L26" s="159"/>
      <c r="M26" s="11"/>
      <c r="N26" s="11"/>
      <c r="O26" s="11"/>
      <c r="P26" s="11"/>
      <c r="Q26" s="11"/>
      <c r="R26" s="11"/>
      <c r="S26" s="11"/>
      <c r="T26" s="11"/>
      <c r="U26" s="11"/>
      <c r="V26" s="11"/>
      <c r="W26" s="11"/>
      <c r="X26" s="11"/>
      <c r="Y26" s="11"/>
      <c r="Z26" s="11"/>
      <c r="AA26" s="11"/>
      <c r="AB26" s="11"/>
      <c r="AC26" s="11"/>
      <c r="AD26" s="11"/>
      <c r="AE26" s="11"/>
    </row>
    <row r="27" spans="2:31" x14ac:dyDescent="0.35">
      <c r="B27" s="61" t="s">
        <v>123</v>
      </c>
      <c r="C27" s="158"/>
      <c r="D27" s="159"/>
      <c r="E27" s="173"/>
      <c r="F27" s="174"/>
      <c r="G27" s="62" t="str">
        <f>IFERROR(IF('4. Presupuesto Total '!$E$20="Si",INDEX('Intensidades de ayuda máxima'!$D$18:$H$18,1,MATCH('4. Presupuesto Total '!E27,'Intensidades de ayuda máxima'!$D$16:$H$16,0)),INDEX('Intensidades de ayuda máxima'!$D$17:$H$17,1,MATCH('4. Presupuesto Total '!E27,'Intensidades de ayuda máxima'!$D$16:$H$16,0))),"")</f>
        <v/>
      </c>
      <c r="H27" s="100"/>
      <c r="I27" s="11"/>
      <c r="J27" s="61" t="s">
        <v>124</v>
      </c>
      <c r="K27" s="158"/>
      <c r="L27" s="159"/>
      <c r="M27" s="11"/>
      <c r="N27" s="11"/>
      <c r="O27" s="11"/>
      <c r="P27" s="11"/>
      <c r="Q27" s="11"/>
      <c r="R27" s="11"/>
      <c r="S27" s="11"/>
      <c r="T27" s="11"/>
      <c r="U27" s="11"/>
      <c r="V27" s="11"/>
      <c r="W27" s="11"/>
      <c r="X27" s="11"/>
      <c r="Y27" s="11"/>
      <c r="Z27" s="11"/>
      <c r="AA27" s="11"/>
      <c r="AB27" s="11"/>
      <c r="AC27" s="11"/>
      <c r="AD27" s="11"/>
      <c r="AE27" s="11"/>
    </row>
    <row r="28" spans="2:31" x14ac:dyDescent="0.35">
      <c r="B28" s="61" t="s">
        <v>125</v>
      </c>
      <c r="C28" s="158"/>
      <c r="D28" s="159"/>
      <c r="E28" s="173"/>
      <c r="F28" s="174"/>
      <c r="G28" s="62" t="str">
        <f>IFERROR(IF('4. Presupuesto Total '!$E$20="Si",INDEX('Intensidades de ayuda máxima'!$D$18:$H$18,1,MATCH('4. Presupuesto Total '!E28,'Intensidades de ayuda máxima'!$D$16:$H$16,0)),INDEX('Intensidades de ayuda máxima'!$D$17:$H$17,1,MATCH('4. Presupuesto Total '!E28,'Intensidades de ayuda máxima'!$D$16:$H$16,0))),"")</f>
        <v/>
      </c>
      <c r="H28" s="100"/>
      <c r="I28" s="11"/>
      <c r="J28" s="61" t="s">
        <v>126</v>
      </c>
      <c r="K28" s="158"/>
      <c r="L28" s="159"/>
      <c r="M28" s="11"/>
      <c r="N28" s="11"/>
      <c r="O28" s="11"/>
      <c r="P28" s="11"/>
      <c r="Q28" s="11"/>
      <c r="R28" s="11"/>
      <c r="S28" s="11"/>
      <c r="T28" s="11"/>
      <c r="U28" s="11"/>
      <c r="V28" s="11"/>
      <c r="W28" s="11"/>
      <c r="X28" s="11"/>
      <c r="Y28" s="11"/>
      <c r="Z28" s="11"/>
      <c r="AA28" s="11"/>
      <c r="AB28" s="11"/>
      <c r="AC28" s="11"/>
      <c r="AD28" s="11"/>
      <c r="AE28" s="11"/>
    </row>
    <row r="29" spans="2:31" x14ac:dyDescent="0.35">
      <c r="B29" s="61" t="s">
        <v>127</v>
      </c>
      <c r="C29" s="158"/>
      <c r="D29" s="159"/>
      <c r="E29" s="173"/>
      <c r="F29" s="174"/>
      <c r="G29" s="62" t="str">
        <f>IFERROR(IF('4. Presupuesto Total '!$E$20="Si",INDEX('Intensidades de ayuda máxima'!$D$18:$H$18,1,MATCH('4. Presupuesto Total '!E29,'Intensidades de ayuda máxima'!$D$16:$H$16,0)),INDEX('Intensidades de ayuda máxima'!$D$17:$H$17,1,MATCH('4. Presupuesto Total '!E29,'Intensidades de ayuda máxima'!$D$16:$H$16,0))),"")</f>
        <v/>
      </c>
      <c r="H29" s="100"/>
      <c r="I29" s="11"/>
      <c r="J29" s="61" t="s">
        <v>128</v>
      </c>
      <c r="K29" s="158"/>
      <c r="L29" s="159"/>
      <c r="M29" s="11"/>
      <c r="N29" s="11"/>
      <c r="O29" s="11"/>
      <c r="P29" s="11"/>
      <c r="Q29" s="11"/>
      <c r="R29" s="11"/>
      <c r="S29" s="11"/>
      <c r="T29" s="11"/>
      <c r="U29" s="11"/>
      <c r="V29" s="11"/>
      <c r="W29" s="11"/>
      <c r="X29" s="11"/>
      <c r="Y29" s="11"/>
      <c r="Z29" s="11"/>
      <c r="AA29" s="11"/>
      <c r="AB29" s="11"/>
      <c r="AC29" s="11"/>
      <c r="AD29" s="11"/>
      <c r="AE29" s="11"/>
    </row>
    <row r="30" spans="2:31" x14ac:dyDescent="0.35">
      <c r="B30" s="61" t="s">
        <v>129</v>
      </c>
      <c r="C30" s="158"/>
      <c r="D30" s="159"/>
      <c r="E30" s="173"/>
      <c r="F30" s="174"/>
      <c r="G30" s="62" t="str">
        <f>IFERROR(IF('4. Presupuesto Total '!$E$20="Si",INDEX('Intensidades de ayuda máxima'!$D$18:$H$18,1,MATCH('4. Presupuesto Total '!E30,'Intensidades de ayuda máxima'!$D$16:$H$16,0)),INDEX('Intensidades de ayuda máxima'!$D$17:$H$17,1,MATCH('4. Presupuesto Total '!E30,'Intensidades de ayuda máxima'!$D$16:$H$16,0))),"")</f>
        <v/>
      </c>
      <c r="H30" s="100"/>
      <c r="I30" s="11"/>
      <c r="J30" s="11"/>
      <c r="K30" s="11"/>
      <c r="L30" s="11"/>
      <c r="M30" s="11"/>
      <c r="N30" s="11"/>
      <c r="O30" s="11"/>
      <c r="P30" s="11"/>
      <c r="Q30" s="11"/>
      <c r="R30" s="11"/>
      <c r="S30" s="11"/>
      <c r="T30" s="11"/>
      <c r="U30" s="11"/>
      <c r="V30" s="11"/>
      <c r="W30" s="11"/>
      <c r="X30" s="11"/>
      <c r="Y30" s="11"/>
      <c r="Z30" s="11"/>
      <c r="AA30" s="11"/>
      <c r="AB30" s="11"/>
      <c r="AC30" s="11"/>
      <c r="AD30" s="11"/>
      <c r="AE30" s="11"/>
    </row>
    <row r="31" spans="2:31" x14ac:dyDescent="0.35">
      <c r="B31" s="61" t="s">
        <v>130</v>
      </c>
      <c r="C31" s="158"/>
      <c r="D31" s="159"/>
      <c r="E31" s="173"/>
      <c r="F31" s="174"/>
      <c r="G31" s="62" t="str">
        <f>IFERROR(IF('4. Presupuesto Total '!$E$20="Si",INDEX('Intensidades de ayuda máxima'!$D$18:$H$18,1,MATCH('4. Presupuesto Total '!E31,'Intensidades de ayuda máxima'!$D$16:$H$16,0)),INDEX('Intensidades de ayuda máxima'!$D$17:$H$17,1,MATCH('4. Presupuesto Total '!E31,'Intensidades de ayuda máxima'!$D$16:$H$16,0))),"")</f>
        <v/>
      </c>
      <c r="H31" s="100"/>
      <c r="I31" s="11"/>
      <c r="J31" s="11"/>
      <c r="K31" s="11"/>
      <c r="L31" s="11"/>
      <c r="M31" s="11"/>
      <c r="N31" s="11"/>
      <c r="O31" s="11"/>
      <c r="P31" s="11"/>
      <c r="Q31" s="11"/>
      <c r="R31" s="11"/>
      <c r="S31" s="11"/>
      <c r="T31" s="11"/>
      <c r="U31" s="11"/>
      <c r="V31" s="11"/>
      <c r="W31" s="11"/>
      <c r="X31" s="11"/>
      <c r="Y31" s="11"/>
      <c r="Z31" s="11"/>
      <c r="AA31" s="11"/>
      <c r="AB31" s="11"/>
      <c r="AC31" s="11"/>
      <c r="AD31" s="11"/>
      <c r="AE31" s="11"/>
    </row>
    <row r="32" spans="2:31" x14ac:dyDescent="0.35">
      <c r="B32" s="61" t="s">
        <v>131</v>
      </c>
      <c r="C32" s="158"/>
      <c r="D32" s="159"/>
      <c r="E32" s="173"/>
      <c r="F32" s="174"/>
      <c r="G32" s="62" t="str">
        <f>IFERROR(IF('4. Presupuesto Total '!$E$20="Si",INDEX('Intensidades de ayuda máxima'!$D$18:$H$18,1,MATCH('4. Presupuesto Total '!E32,'Intensidades de ayuda máxima'!$D$16:$H$16,0)),INDEX('Intensidades de ayuda máxima'!$D$17:$H$17,1,MATCH('4. Presupuesto Total '!E32,'Intensidades de ayuda máxima'!$D$16:$H$16,0))),"")</f>
        <v/>
      </c>
      <c r="H32" s="100"/>
      <c r="I32" s="11"/>
      <c r="J32" s="11"/>
      <c r="K32" s="11"/>
      <c r="L32" s="11"/>
      <c r="M32" s="11"/>
      <c r="N32" s="11"/>
      <c r="O32" s="11"/>
      <c r="P32" s="11"/>
      <c r="Q32" s="11"/>
      <c r="R32" s="11"/>
      <c r="S32" s="11"/>
      <c r="T32" s="11"/>
      <c r="U32" s="11"/>
      <c r="V32" s="11"/>
      <c r="W32" s="11"/>
      <c r="X32" s="11"/>
      <c r="Y32" s="11"/>
      <c r="Z32" s="11"/>
      <c r="AA32" s="11"/>
      <c r="AB32" s="11"/>
      <c r="AC32" s="11"/>
      <c r="AD32" s="11"/>
      <c r="AE32" s="11"/>
    </row>
    <row r="33" spans="2:47" x14ac:dyDescent="0.35">
      <c r="B33" s="61" t="s">
        <v>132</v>
      </c>
      <c r="C33" s="158"/>
      <c r="D33" s="159"/>
      <c r="E33" s="173"/>
      <c r="F33" s="174"/>
      <c r="G33" s="62" t="str">
        <f>IFERROR(IF('4. Presupuesto Total '!$E$20="Si",INDEX('Intensidades de ayuda máxima'!$D$18:$H$18,1,MATCH('4. Presupuesto Total '!E33,'Intensidades de ayuda máxima'!$D$16:$H$16,0)),INDEX('Intensidades de ayuda máxima'!$D$17:$H$17,1,MATCH('4. Presupuesto Total '!E33,'Intensidades de ayuda máxima'!$D$16:$H$16,0))),"")</f>
        <v/>
      </c>
      <c r="H33" s="100"/>
      <c r="I33" s="11"/>
      <c r="J33" s="11"/>
      <c r="K33" s="11"/>
      <c r="L33" s="11"/>
      <c r="M33" s="11"/>
      <c r="N33" s="11"/>
      <c r="O33" s="11"/>
      <c r="P33" s="11"/>
      <c r="Q33" s="11"/>
      <c r="R33" s="11"/>
      <c r="S33" s="11"/>
      <c r="T33" s="11"/>
      <c r="U33" s="11"/>
      <c r="V33" s="11"/>
      <c r="W33" s="11"/>
      <c r="X33" s="11"/>
      <c r="Y33" s="11"/>
      <c r="Z33" s="11"/>
      <c r="AA33" s="11"/>
      <c r="AB33" s="11"/>
      <c r="AC33" s="11"/>
      <c r="AD33" s="11"/>
      <c r="AE33" s="11"/>
    </row>
    <row r="34" spans="2:47" x14ac:dyDescent="0.35">
      <c r="B34" s="61" t="s">
        <v>133</v>
      </c>
      <c r="C34" s="158"/>
      <c r="D34" s="159"/>
      <c r="E34" s="173"/>
      <c r="F34" s="174"/>
      <c r="G34" s="62" t="str">
        <f>IFERROR(IF('4. Presupuesto Total '!$E$20="Si",INDEX('Intensidades de ayuda máxima'!$D$18:$H$18,1,MATCH('4. Presupuesto Total '!E34,'Intensidades de ayuda máxima'!$D$16:$H$16,0)),INDEX('Intensidades de ayuda máxima'!$D$17:$H$17,1,MATCH('4. Presupuesto Total '!E34,'Intensidades de ayuda máxima'!$D$16:$H$16,0))),"")</f>
        <v/>
      </c>
      <c r="H34" s="100"/>
      <c r="I34" s="11"/>
      <c r="J34" s="11"/>
      <c r="K34" s="11"/>
      <c r="L34" s="11"/>
      <c r="M34" s="11"/>
      <c r="N34" s="11"/>
      <c r="O34" s="11"/>
      <c r="P34" s="11"/>
      <c r="Q34" s="11"/>
      <c r="R34" s="11"/>
      <c r="S34" s="11"/>
      <c r="T34" s="11"/>
      <c r="U34" s="11"/>
      <c r="V34" s="11"/>
      <c r="W34" s="11"/>
      <c r="X34" s="11"/>
      <c r="Y34" s="11"/>
      <c r="Z34" s="11"/>
      <c r="AA34" s="11"/>
      <c r="AB34" s="11"/>
      <c r="AC34" s="11"/>
      <c r="AD34" s="11"/>
      <c r="AE34" s="11"/>
    </row>
    <row r="35" spans="2:47" x14ac:dyDescent="0.35">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row>
    <row r="36" spans="2:47" x14ac:dyDescent="0.3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row>
    <row r="37" spans="2:47" x14ac:dyDescent="0.35">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row>
    <row r="38" spans="2:47" ht="28.5" customHeight="1" x14ac:dyDescent="0.35">
      <c r="B38" s="67"/>
      <c r="C38" s="67"/>
      <c r="D38" s="67"/>
      <c r="E38" s="67"/>
      <c r="F38" s="67"/>
      <c r="G38" s="67"/>
      <c r="H38" s="67"/>
      <c r="I38" s="207" t="s">
        <v>134</v>
      </c>
      <c r="J38" s="208"/>
      <c r="K38" s="208"/>
      <c r="L38" s="208"/>
      <c r="M38" s="208"/>
      <c r="N38" s="208"/>
      <c r="O38" s="208"/>
      <c r="P38" s="208"/>
      <c r="Q38" s="208"/>
      <c r="R38" s="208"/>
      <c r="S38" s="208"/>
      <c r="T38" s="208"/>
      <c r="U38" s="208"/>
      <c r="V38" s="204" t="s">
        <v>135</v>
      </c>
      <c r="W38" s="205"/>
      <c r="X38" s="205"/>
      <c r="Y38" s="206"/>
      <c r="Z38" s="204" t="s">
        <v>136</v>
      </c>
      <c r="AA38" s="205"/>
      <c r="AB38" s="205"/>
      <c r="AC38" s="206"/>
      <c r="AD38" s="199" t="s">
        <v>137</v>
      </c>
      <c r="AE38" s="199"/>
      <c r="AF38" s="199"/>
      <c r="AG38" s="199"/>
      <c r="AK38" s="204" t="s">
        <v>138</v>
      </c>
      <c r="AL38" s="205"/>
      <c r="AM38" s="206"/>
    </row>
    <row r="39" spans="2:47" ht="57.65" customHeight="1" x14ac:dyDescent="0.35">
      <c r="B39" s="66" t="s">
        <v>67</v>
      </c>
      <c r="C39" s="66" t="s">
        <v>68</v>
      </c>
      <c r="D39" s="66" t="s">
        <v>69</v>
      </c>
      <c r="E39" s="66" t="s">
        <v>139</v>
      </c>
      <c r="F39" s="66" t="s">
        <v>140</v>
      </c>
      <c r="G39" s="66" t="s">
        <v>116</v>
      </c>
      <c r="H39" s="66" t="s">
        <v>141</v>
      </c>
      <c r="I39" s="66" t="s">
        <v>142</v>
      </c>
      <c r="J39" s="66" t="s">
        <v>143</v>
      </c>
      <c r="K39" s="66" t="s">
        <v>144</v>
      </c>
      <c r="L39" s="66" t="s">
        <v>145</v>
      </c>
      <c r="M39" s="66" t="s">
        <v>146</v>
      </c>
      <c r="N39" s="66" t="s">
        <v>147</v>
      </c>
      <c r="O39" s="66" t="s">
        <v>148</v>
      </c>
      <c r="P39" s="66" t="s">
        <v>149</v>
      </c>
      <c r="Q39" s="66" t="s">
        <v>150</v>
      </c>
      <c r="R39" s="66" t="s">
        <v>151</v>
      </c>
      <c r="S39" s="66" t="s">
        <v>152</v>
      </c>
      <c r="T39" s="66" t="s">
        <v>153</v>
      </c>
      <c r="U39" s="60" t="s">
        <v>154</v>
      </c>
      <c r="V39" s="66" t="s">
        <v>155</v>
      </c>
      <c r="W39" s="66" t="s">
        <v>156</v>
      </c>
      <c r="X39" s="94" t="s">
        <v>157</v>
      </c>
      <c r="Y39" s="60" t="s">
        <v>154</v>
      </c>
      <c r="Z39" s="72" t="s">
        <v>155</v>
      </c>
      <c r="AA39" s="72" t="s">
        <v>158</v>
      </c>
      <c r="AB39" s="94" t="s">
        <v>157</v>
      </c>
      <c r="AC39" s="60" t="s">
        <v>154</v>
      </c>
      <c r="AD39" s="72" t="s">
        <v>155</v>
      </c>
      <c r="AE39" s="73" t="s">
        <v>158</v>
      </c>
      <c r="AF39" s="60" t="s">
        <v>157</v>
      </c>
      <c r="AG39" s="60" t="s">
        <v>154</v>
      </c>
      <c r="AH39" s="60" t="s">
        <v>159</v>
      </c>
      <c r="AI39" s="60" t="s">
        <v>160</v>
      </c>
      <c r="AJ39" s="60" t="s">
        <v>154</v>
      </c>
      <c r="AK39" s="72" t="s">
        <v>155</v>
      </c>
      <c r="AL39" s="73" t="s">
        <v>158</v>
      </c>
      <c r="AM39" s="60" t="s">
        <v>154</v>
      </c>
      <c r="AP39" s="92" t="s">
        <v>161</v>
      </c>
      <c r="AQ39" s="66" t="s">
        <v>162</v>
      </c>
      <c r="AR39" s="66" t="s">
        <v>163</v>
      </c>
      <c r="AS39" s="66" t="s">
        <v>164</v>
      </c>
      <c r="AT39" s="66" t="s">
        <v>165</v>
      </c>
      <c r="AU39" s="66" t="s">
        <v>166</v>
      </c>
    </row>
    <row r="40" spans="2:47" x14ac:dyDescent="0.35">
      <c r="B40" s="100"/>
      <c r="C40" s="101"/>
      <c r="D40" s="101"/>
      <c r="E40" s="63">
        <f>IFERROR(INDEX('2. Paquetes y Tareas'!$F$16:$F$30,MATCH(AP40,'2. Paquetes y Tareas'!$E$16:$E$30,0)),0)</f>
        <v>0</v>
      </c>
      <c r="F40" s="87"/>
      <c r="G40" s="64" t="str">
        <f>IFERROR(INDEX('4. Presupuesto Total '!$G$25:$G$34,MATCH(F40,'4. Presupuesto Total '!$B$25:$B$34,0)),"")</f>
        <v/>
      </c>
      <c r="H40" s="65"/>
      <c r="I40" s="65"/>
      <c r="J40" s="65"/>
      <c r="K40" s="65"/>
      <c r="L40" s="65"/>
      <c r="M40" s="65"/>
      <c r="N40" s="68"/>
      <c r="O40" s="68"/>
      <c r="P40" s="68"/>
      <c r="Q40" s="69"/>
      <c r="R40" s="69"/>
      <c r="S40" s="63">
        <f t="shared" ref="S40:S54" si="0">SUMPRODUCT(I40:M40,N40:R40)</f>
        <v>0</v>
      </c>
      <c r="T40" s="63">
        <f t="shared" ref="T40:T54" si="1">IFERROR(SUMPRODUCT(I40:M40,AQ40:AU40),0)</f>
        <v>0</v>
      </c>
      <c r="U40" s="89">
        <f>IFERROR(T40*$G40,0)</f>
        <v>0</v>
      </c>
      <c r="V40" s="69"/>
      <c r="W40" s="90"/>
      <c r="X40" s="90"/>
      <c r="Y40" s="89">
        <f>IFERROR(X40*$G40,0)</f>
        <v>0</v>
      </c>
      <c r="Z40" s="71"/>
      <c r="AA40" s="91"/>
      <c r="AB40" s="90"/>
      <c r="AC40" s="89">
        <f>IFERROR(AB40*$G40,0)</f>
        <v>0</v>
      </c>
      <c r="AD40" s="71"/>
      <c r="AE40" s="91"/>
      <c r="AF40" s="90"/>
      <c r="AG40" s="89">
        <f>IFERROR(AF40*$G40,0)</f>
        <v>0</v>
      </c>
      <c r="AH40" s="89">
        <f>S40+W40+AA40+AE40</f>
        <v>0</v>
      </c>
      <c r="AI40" s="89">
        <f>T40+X40+AB40+AF40</f>
        <v>0</v>
      </c>
      <c r="AJ40" s="89">
        <f t="shared" ref="AJ40:AJ54" si="2">IFERROR(AI40*G40,0)</f>
        <v>0</v>
      </c>
      <c r="AK40" s="71"/>
      <c r="AL40" s="71"/>
      <c r="AM40" s="89">
        <f>IFERROR(AL40*$G40,0)</f>
        <v>0</v>
      </c>
      <c r="AP40" s="93" t="str">
        <f>_xlfn.CONCAT(B40:D40)</f>
        <v/>
      </c>
      <c r="AQ40" s="70">
        <f>IF(N40&gt;'Costes máximos'!$D$22,'Costes máximos'!$D$22,N40)</f>
        <v>0</v>
      </c>
      <c r="AR40" s="70">
        <f>IF(O40&gt;'Costes máximos'!$D$22,'Costes máximos'!$D$22,O40)</f>
        <v>0</v>
      </c>
      <c r="AS40" s="70">
        <f>IF(P40&gt;'Costes máximos'!$D$22,'Costes máximos'!$D$22,P40)</f>
        <v>0</v>
      </c>
      <c r="AT40" s="70">
        <f>IF(Q40&gt;'Costes máximos'!$D$22,'Costes máximos'!$D$22,Q40)</f>
        <v>0</v>
      </c>
      <c r="AU40" s="70">
        <f>IF(R40&gt;'Costes máximos'!$D$22,'Costes máximos'!$D$22,R40)</f>
        <v>0</v>
      </c>
    </row>
    <row r="41" spans="2:47" x14ac:dyDescent="0.35">
      <c r="B41" s="100"/>
      <c r="C41" s="101"/>
      <c r="D41" s="101"/>
      <c r="E41" s="63">
        <f>IFERROR(INDEX('2. Paquetes y Tareas'!$F$16:$F$30,MATCH(AP41,'2. Paquetes y Tareas'!$E$16:$E$30,0)),0)</f>
        <v>0</v>
      </c>
      <c r="F41" s="87"/>
      <c r="G41" s="64" t="str">
        <f>IFERROR(INDEX('4. Presupuesto Total '!$G$25:$G$34,MATCH(F41,'4. Presupuesto Total '!$B$25:$B$34,0)),"")</f>
        <v/>
      </c>
      <c r="H41" s="65"/>
      <c r="I41" s="65"/>
      <c r="J41" s="65"/>
      <c r="K41" s="65"/>
      <c r="L41" s="65"/>
      <c r="M41" s="65"/>
      <c r="N41" s="68"/>
      <c r="O41" s="68"/>
      <c r="P41" s="68"/>
      <c r="Q41" s="69"/>
      <c r="R41" s="69"/>
      <c r="S41" s="63">
        <f t="shared" si="0"/>
        <v>0</v>
      </c>
      <c r="T41" s="63">
        <f t="shared" si="1"/>
        <v>0</v>
      </c>
      <c r="U41" s="89">
        <f t="shared" ref="U41:U42" si="3">IFERROR(T41*$G41,0)</f>
        <v>0</v>
      </c>
      <c r="V41" s="69"/>
      <c r="W41" s="90"/>
      <c r="X41" s="90"/>
      <c r="Y41" s="89">
        <f t="shared" ref="Y41:Y42" si="4">IFERROR(X41*$G41,0)</f>
        <v>0</v>
      </c>
      <c r="Z41" s="71"/>
      <c r="AA41" s="91"/>
      <c r="AB41" s="90"/>
      <c r="AC41" s="89">
        <f>IFERROR(AB41*$G41,0)</f>
        <v>0</v>
      </c>
      <c r="AD41" s="71"/>
      <c r="AE41" s="91"/>
      <c r="AF41" s="90"/>
      <c r="AG41" s="89">
        <f t="shared" ref="AG41:AG42" si="5">IFERROR(AF41*$G41,0)</f>
        <v>0</v>
      </c>
      <c r="AH41" s="89">
        <f t="shared" ref="AH41:AH42" si="6">S41+W41+AA41+AE41</f>
        <v>0</v>
      </c>
      <c r="AI41" s="89">
        <f t="shared" ref="AI41:AI42" si="7">T41+X41+AB41+AF41</f>
        <v>0</v>
      </c>
      <c r="AJ41" s="89">
        <f t="shared" si="2"/>
        <v>0</v>
      </c>
      <c r="AK41" s="71"/>
      <c r="AL41" s="71"/>
      <c r="AM41" s="89">
        <f>IFERROR(AL41*$G41,0)</f>
        <v>0</v>
      </c>
      <c r="AP41" s="93" t="str">
        <f>_xlfn.CONCAT(B41:D41)</f>
        <v/>
      </c>
      <c r="AQ41" s="70">
        <f>IF(N41&gt;'Costes máximos'!$D$22,'Costes máximos'!$D$22,N41)</f>
        <v>0</v>
      </c>
      <c r="AR41" s="70">
        <f>IF(O41&gt;'Costes máximos'!$D$22,'Costes máximos'!$D$22,O41)</f>
        <v>0</v>
      </c>
      <c r="AS41" s="70">
        <f>IF(P41&gt;'Costes máximos'!$D$22,'Costes máximos'!$D$22,P41)</f>
        <v>0</v>
      </c>
      <c r="AT41" s="70">
        <f>IF(Q41&gt;'Costes máximos'!$D$22,'Costes máximos'!$D$22,Q41)</f>
        <v>0</v>
      </c>
      <c r="AU41" s="70">
        <f>IF(R41&gt;'Costes máximos'!$D$22,'Costes máximos'!$D$22,R41)</f>
        <v>0</v>
      </c>
    </row>
    <row r="42" spans="2:47" x14ac:dyDescent="0.35">
      <c r="B42" s="100"/>
      <c r="C42" s="101"/>
      <c r="D42" s="101"/>
      <c r="E42" s="63">
        <f>IFERROR(INDEX('2. Paquetes y Tareas'!$F$16:$F$30,MATCH(AP42,'2. Paquetes y Tareas'!$E$16:$E$30,0)),0)</f>
        <v>0</v>
      </c>
      <c r="F42" s="87"/>
      <c r="G42" s="64" t="str">
        <f>IFERROR(INDEX('4. Presupuesto Total '!$G$25:$G$34,MATCH(F42,'4. Presupuesto Total '!$B$25:$B$34,0)),"")</f>
        <v/>
      </c>
      <c r="H42" s="65"/>
      <c r="I42" s="65"/>
      <c r="J42" s="65"/>
      <c r="K42" s="65"/>
      <c r="L42" s="65"/>
      <c r="M42" s="65"/>
      <c r="N42" s="68"/>
      <c r="O42" s="68"/>
      <c r="P42" s="68"/>
      <c r="Q42" s="69"/>
      <c r="R42" s="69"/>
      <c r="S42" s="63">
        <f t="shared" si="0"/>
        <v>0</v>
      </c>
      <c r="T42" s="63">
        <f t="shared" si="1"/>
        <v>0</v>
      </c>
      <c r="U42" s="89">
        <f t="shared" si="3"/>
        <v>0</v>
      </c>
      <c r="V42" s="69"/>
      <c r="W42" s="90"/>
      <c r="X42" s="90"/>
      <c r="Y42" s="89">
        <f t="shared" si="4"/>
        <v>0</v>
      </c>
      <c r="Z42" s="71"/>
      <c r="AA42" s="91"/>
      <c r="AB42" s="90"/>
      <c r="AC42" s="89">
        <f t="shared" ref="AC42" si="8">IFERROR(AB42*$G42,0)</f>
        <v>0</v>
      </c>
      <c r="AD42" s="71"/>
      <c r="AE42" s="91"/>
      <c r="AF42" s="90"/>
      <c r="AG42" s="89">
        <f t="shared" si="5"/>
        <v>0</v>
      </c>
      <c r="AH42" s="89">
        <f t="shared" si="6"/>
        <v>0</v>
      </c>
      <c r="AI42" s="89">
        <f t="shared" si="7"/>
        <v>0</v>
      </c>
      <c r="AJ42" s="89">
        <f t="shared" si="2"/>
        <v>0</v>
      </c>
      <c r="AK42" s="71"/>
      <c r="AL42" s="71"/>
      <c r="AM42" s="89">
        <f t="shared" ref="AM42" si="9">IFERROR(AL42*$G42,0)</f>
        <v>0</v>
      </c>
      <c r="AP42" s="93" t="str">
        <f>_xlfn.CONCAT(B42:D42)</f>
        <v/>
      </c>
      <c r="AQ42" s="70">
        <f>IF(N42&gt;'Costes máximos'!$D$22,'Costes máximos'!$D$22,N42)</f>
        <v>0</v>
      </c>
      <c r="AR42" s="70">
        <f>IF(O42&gt;'Costes máximos'!$D$22,'Costes máximos'!$D$22,O42)</f>
        <v>0</v>
      </c>
      <c r="AS42" s="70">
        <f>IF(P42&gt;'Costes máximos'!$D$22,'Costes máximos'!$D$22,P42)</f>
        <v>0</v>
      </c>
      <c r="AT42" s="70">
        <f>IF(Q42&gt;'Costes máximos'!$D$22,'Costes máximos'!$D$22,Q42)</f>
        <v>0</v>
      </c>
      <c r="AU42" s="70">
        <f>IF(R42&gt;'Costes máximos'!$D$22,'Costes máximos'!$D$22,R42)</f>
        <v>0</v>
      </c>
    </row>
    <row r="43" spans="2:47" x14ac:dyDescent="0.35">
      <c r="B43" s="100"/>
      <c r="C43" s="101"/>
      <c r="D43" s="101"/>
      <c r="E43" s="63">
        <f>IFERROR(INDEX('2. Paquetes y Tareas'!$F$16:$F$30,MATCH(AP43,'2. Paquetes y Tareas'!$E$16:$E$30,0)),0)</f>
        <v>0</v>
      </c>
      <c r="F43" s="87"/>
      <c r="G43" s="64" t="str">
        <f>IFERROR(INDEX('4. Presupuesto Total '!$G$25:$G$34,MATCH(F43,'4. Presupuesto Total '!$B$25:$B$34,0)),"")</f>
        <v/>
      </c>
      <c r="H43" s="65"/>
      <c r="I43" s="65"/>
      <c r="J43" s="65"/>
      <c r="K43" s="65"/>
      <c r="L43" s="65"/>
      <c r="M43" s="65"/>
      <c r="N43" s="68"/>
      <c r="O43" s="68"/>
      <c r="P43" s="68"/>
      <c r="Q43" s="69"/>
      <c r="R43" s="69"/>
      <c r="S43" s="63">
        <f t="shared" si="0"/>
        <v>0</v>
      </c>
      <c r="T43" s="63">
        <f t="shared" si="1"/>
        <v>0</v>
      </c>
      <c r="U43" s="89">
        <f t="shared" ref="U43:U54" si="10">IFERROR(T43*$G43,0)</f>
        <v>0</v>
      </c>
      <c r="V43" s="69"/>
      <c r="W43" s="90"/>
      <c r="X43" s="90"/>
      <c r="Y43" s="89">
        <f t="shared" ref="Y43:Y54" si="11">IFERROR(X43*$G43,0)</f>
        <v>0</v>
      </c>
      <c r="Z43" s="71"/>
      <c r="AA43" s="91"/>
      <c r="AB43" s="90"/>
      <c r="AC43" s="89">
        <f t="shared" ref="AC43:AC54" si="12">IFERROR(AB43*$G43,0)</f>
        <v>0</v>
      </c>
      <c r="AD43" s="71"/>
      <c r="AE43" s="91"/>
      <c r="AF43" s="90"/>
      <c r="AG43" s="89">
        <f t="shared" ref="AG43:AG54" si="13">IFERROR(AF43*$G43,0)</f>
        <v>0</v>
      </c>
      <c r="AH43" s="89">
        <f t="shared" ref="AH43:AH54" si="14">S43+W43+AA43+AE43</f>
        <v>0</v>
      </c>
      <c r="AI43" s="89">
        <f t="shared" ref="AI43:AI54" si="15">T43+X43+AB43+AF43</f>
        <v>0</v>
      </c>
      <c r="AJ43" s="89">
        <f t="shared" si="2"/>
        <v>0</v>
      </c>
      <c r="AK43" s="71"/>
      <c r="AL43" s="71"/>
      <c r="AM43" s="89">
        <f t="shared" ref="AM43:AM54" si="16">IFERROR(AL43*$G43,0)</f>
        <v>0</v>
      </c>
      <c r="AP43" s="93" t="str">
        <f>_xlfn.CONCAT(B43:D43)</f>
        <v/>
      </c>
      <c r="AQ43" s="70">
        <f>IF(N43&gt;'Costes máximos'!$D$22,'Costes máximos'!$D$22,N43)</f>
        <v>0</v>
      </c>
      <c r="AR43" s="70">
        <f>IF(O43&gt;'Costes máximos'!$D$22,'Costes máximos'!$D$22,O43)</f>
        <v>0</v>
      </c>
      <c r="AS43" s="70">
        <f>IF(P43&gt;'Costes máximos'!$D$22,'Costes máximos'!$D$22,P43)</f>
        <v>0</v>
      </c>
      <c r="AT43" s="70">
        <f>IF(Q43&gt;'Costes máximos'!$D$22,'Costes máximos'!$D$22,Q43)</f>
        <v>0</v>
      </c>
      <c r="AU43" s="70">
        <f>IF(R43&gt;'Costes máximos'!$D$22,'Costes máximos'!$D$22,R43)</f>
        <v>0</v>
      </c>
    </row>
    <row r="44" spans="2:47" x14ac:dyDescent="0.35">
      <c r="B44" s="100"/>
      <c r="C44" s="101"/>
      <c r="D44" s="101"/>
      <c r="E44" s="63">
        <f>IFERROR(INDEX('2. Paquetes y Tareas'!$F$16:$F$30,MATCH(AP44,'2. Paquetes y Tareas'!$E$16:$E$30,0)),0)</f>
        <v>0</v>
      </c>
      <c r="F44" s="87"/>
      <c r="G44" s="64" t="str">
        <f>IFERROR(INDEX('4. Presupuesto Total '!$G$25:$G$34,MATCH(F44,'4. Presupuesto Total '!$B$25:$B$34,0)),"")</f>
        <v/>
      </c>
      <c r="H44" s="65"/>
      <c r="I44" s="65"/>
      <c r="J44" s="65"/>
      <c r="K44" s="65"/>
      <c r="L44" s="65"/>
      <c r="M44" s="65"/>
      <c r="N44" s="68"/>
      <c r="O44" s="68"/>
      <c r="P44" s="68"/>
      <c r="Q44" s="69"/>
      <c r="R44" s="69"/>
      <c r="S44" s="63">
        <f t="shared" si="0"/>
        <v>0</v>
      </c>
      <c r="T44" s="63">
        <f t="shared" si="1"/>
        <v>0</v>
      </c>
      <c r="U44" s="89">
        <f t="shared" si="10"/>
        <v>0</v>
      </c>
      <c r="V44" s="69"/>
      <c r="W44" s="90"/>
      <c r="X44" s="90"/>
      <c r="Y44" s="89">
        <f t="shared" si="11"/>
        <v>0</v>
      </c>
      <c r="Z44" s="71"/>
      <c r="AA44" s="91"/>
      <c r="AB44" s="90"/>
      <c r="AC44" s="89">
        <f t="shared" si="12"/>
        <v>0</v>
      </c>
      <c r="AD44" s="71"/>
      <c r="AE44" s="91"/>
      <c r="AF44" s="90"/>
      <c r="AG44" s="89">
        <f t="shared" si="13"/>
        <v>0</v>
      </c>
      <c r="AH44" s="89">
        <f t="shared" si="14"/>
        <v>0</v>
      </c>
      <c r="AI44" s="89">
        <f t="shared" si="15"/>
        <v>0</v>
      </c>
      <c r="AJ44" s="89">
        <f t="shared" si="2"/>
        <v>0</v>
      </c>
      <c r="AK44" s="71"/>
      <c r="AL44" s="71"/>
      <c r="AM44" s="89">
        <f t="shared" si="16"/>
        <v>0</v>
      </c>
      <c r="AP44" s="93" t="str">
        <f>_xlfn.CONCAT(B44:D44)</f>
        <v/>
      </c>
      <c r="AQ44" s="70">
        <f>IF(N44&gt;'Costes máximos'!$D$22,'Costes máximos'!$D$22,N44)</f>
        <v>0</v>
      </c>
      <c r="AR44" s="70">
        <f>IF(O44&gt;'Costes máximos'!$D$22,'Costes máximos'!$D$22,O44)</f>
        <v>0</v>
      </c>
      <c r="AS44" s="70">
        <f>IF(P44&gt;'Costes máximos'!$D$22,'Costes máximos'!$D$22,P44)</f>
        <v>0</v>
      </c>
      <c r="AT44" s="70">
        <f>IF(Q44&gt;'Costes máximos'!$D$22,'Costes máximos'!$D$22,Q44)</f>
        <v>0</v>
      </c>
      <c r="AU44" s="70">
        <f>IF(R44&gt;'Costes máximos'!$D$22,'Costes máximos'!$D$22,R44)</f>
        <v>0</v>
      </c>
    </row>
    <row r="45" spans="2:47" x14ac:dyDescent="0.35">
      <c r="B45" s="100"/>
      <c r="C45" s="101"/>
      <c r="D45" s="101"/>
      <c r="E45" s="63">
        <f>IFERROR(INDEX('2. Paquetes y Tareas'!$F$16:$F$30,MATCH(AP45,'2. Paquetes y Tareas'!$E$16:$E$30,0)),0)</f>
        <v>0</v>
      </c>
      <c r="F45" s="87"/>
      <c r="G45" s="64" t="str">
        <f>IFERROR(INDEX('4. Presupuesto Total '!$G$25:$G$34,MATCH(F45,'4. Presupuesto Total '!$B$25:$B$34,0)),"")</f>
        <v/>
      </c>
      <c r="H45" s="65"/>
      <c r="I45" s="65"/>
      <c r="J45" s="65"/>
      <c r="K45" s="65"/>
      <c r="L45" s="65"/>
      <c r="M45" s="65"/>
      <c r="N45" s="68"/>
      <c r="O45" s="68"/>
      <c r="P45" s="68"/>
      <c r="Q45" s="69"/>
      <c r="R45" s="69"/>
      <c r="S45" s="63">
        <f t="shared" si="0"/>
        <v>0</v>
      </c>
      <c r="T45" s="63">
        <f t="shared" si="1"/>
        <v>0</v>
      </c>
      <c r="U45" s="89">
        <f t="shared" si="10"/>
        <v>0</v>
      </c>
      <c r="V45" s="69"/>
      <c r="W45" s="90"/>
      <c r="X45" s="90"/>
      <c r="Y45" s="89">
        <f t="shared" si="11"/>
        <v>0</v>
      </c>
      <c r="Z45" s="71"/>
      <c r="AA45" s="91"/>
      <c r="AB45" s="90"/>
      <c r="AC45" s="89">
        <f t="shared" si="12"/>
        <v>0</v>
      </c>
      <c r="AD45" s="71"/>
      <c r="AE45" s="91"/>
      <c r="AF45" s="90"/>
      <c r="AG45" s="89">
        <f t="shared" si="13"/>
        <v>0</v>
      </c>
      <c r="AH45" s="89">
        <f t="shared" si="14"/>
        <v>0</v>
      </c>
      <c r="AI45" s="89">
        <f t="shared" si="15"/>
        <v>0</v>
      </c>
      <c r="AJ45" s="89">
        <f t="shared" si="2"/>
        <v>0</v>
      </c>
      <c r="AK45" s="71"/>
      <c r="AL45" s="71"/>
      <c r="AM45" s="89">
        <f t="shared" si="16"/>
        <v>0</v>
      </c>
      <c r="AP45" s="93"/>
      <c r="AQ45" s="70"/>
      <c r="AR45" s="70"/>
      <c r="AS45" s="70"/>
      <c r="AT45" s="70"/>
      <c r="AU45" s="70"/>
    </row>
    <row r="46" spans="2:47" x14ac:dyDescent="0.35">
      <c r="B46" s="100"/>
      <c r="C46" s="101"/>
      <c r="D46" s="101"/>
      <c r="E46" s="63">
        <f>IFERROR(INDEX('2. Paquetes y Tareas'!$F$16:$F$30,MATCH(AP46,'2. Paquetes y Tareas'!$E$16:$E$30,0)),0)</f>
        <v>0</v>
      </c>
      <c r="F46" s="87"/>
      <c r="G46" s="64" t="str">
        <f>IFERROR(INDEX('4. Presupuesto Total '!$G$25:$G$34,MATCH(F46,'4. Presupuesto Total '!$B$25:$B$34,0)),"")</f>
        <v/>
      </c>
      <c r="H46" s="65"/>
      <c r="I46" s="65"/>
      <c r="J46" s="65"/>
      <c r="K46" s="65"/>
      <c r="L46" s="65"/>
      <c r="M46" s="65"/>
      <c r="N46" s="68"/>
      <c r="O46" s="68"/>
      <c r="P46" s="68"/>
      <c r="Q46" s="69"/>
      <c r="R46" s="69"/>
      <c r="S46" s="63">
        <f t="shared" si="0"/>
        <v>0</v>
      </c>
      <c r="T46" s="63">
        <f t="shared" si="1"/>
        <v>0</v>
      </c>
      <c r="U46" s="89">
        <f t="shared" si="10"/>
        <v>0</v>
      </c>
      <c r="V46" s="69"/>
      <c r="W46" s="90"/>
      <c r="X46" s="90"/>
      <c r="Y46" s="89">
        <f t="shared" si="11"/>
        <v>0</v>
      </c>
      <c r="Z46" s="71"/>
      <c r="AA46" s="91"/>
      <c r="AB46" s="90"/>
      <c r="AC46" s="89">
        <f t="shared" si="12"/>
        <v>0</v>
      </c>
      <c r="AD46" s="71"/>
      <c r="AE46" s="91"/>
      <c r="AF46" s="90"/>
      <c r="AG46" s="89">
        <f t="shared" si="13"/>
        <v>0</v>
      </c>
      <c r="AH46" s="89">
        <f t="shared" si="14"/>
        <v>0</v>
      </c>
      <c r="AI46" s="89">
        <f t="shared" si="15"/>
        <v>0</v>
      </c>
      <c r="AJ46" s="89">
        <f t="shared" si="2"/>
        <v>0</v>
      </c>
      <c r="AK46" s="71"/>
      <c r="AL46" s="71"/>
      <c r="AM46" s="89">
        <f t="shared" si="16"/>
        <v>0</v>
      </c>
      <c r="AP46" s="93"/>
      <c r="AQ46" s="70"/>
      <c r="AR46" s="70"/>
      <c r="AS46" s="70"/>
      <c r="AT46" s="70"/>
      <c r="AU46" s="70"/>
    </row>
    <row r="47" spans="2:47" x14ac:dyDescent="0.35">
      <c r="B47" s="100"/>
      <c r="C47" s="101"/>
      <c r="D47" s="101"/>
      <c r="E47" s="63">
        <f>IFERROR(INDEX('2. Paquetes y Tareas'!$F$16:$F$30,MATCH(AP47,'2. Paquetes y Tareas'!$E$16:$E$30,0)),0)</f>
        <v>0</v>
      </c>
      <c r="F47" s="87"/>
      <c r="G47" s="64" t="str">
        <f>IFERROR(INDEX('4. Presupuesto Total '!$G$25:$G$34,MATCH(F47,'4. Presupuesto Total '!$B$25:$B$34,0)),"")</f>
        <v/>
      </c>
      <c r="H47" s="65"/>
      <c r="I47" s="65"/>
      <c r="J47" s="65"/>
      <c r="K47" s="65"/>
      <c r="L47" s="65"/>
      <c r="M47" s="65"/>
      <c r="N47" s="68"/>
      <c r="O47" s="68"/>
      <c r="P47" s="68"/>
      <c r="Q47" s="69"/>
      <c r="R47" s="69"/>
      <c r="S47" s="63">
        <f t="shared" si="0"/>
        <v>0</v>
      </c>
      <c r="T47" s="63">
        <f t="shared" si="1"/>
        <v>0</v>
      </c>
      <c r="U47" s="89">
        <f t="shared" si="10"/>
        <v>0</v>
      </c>
      <c r="V47" s="69"/>
      <c r="W47" s="90"/>
      <c r="X47" s="90"/>
      <c r="Y47" s="89">
        <f t="shared" si="11"/>
        <v>0</v>
      </c>
      <c r="Z47" s="71"/>
      <c r="AA47" s="91"/>
      <c r="AB47" s="90"/>
      <c r="AC47" s="89">
        <f t="shared" si="12"/>
        <v>0</v>
      </c>
      <c r="AD47" s="71"/>
      <c r="AE47" s="91"/>
      <c r="AF47" s="90"/>
      <c r="AG47" s="89">
        <f t="shared" si="13"/>
        <v>0</v>
      </c>
      <c r="AH47" s="89">
        <f t="shared" si="14"/>
        <v>0</v>
      </c>
      <c r="AI47" s="89">
        <f t="shared" si="15"/>
        <v>0</v>
      </c>
      <c r="AJ47" s="89">
        <f t="shared" si="2"/>
        <v>0</v>
      </c>
      <c r="AK47" s="71"/>
      <c r="AL47" s="71"/>
      <c r="AM47" s="89">
        <f t="shared" si="16"/>
        <v>0</v>
      </c>
      <c r="AP47" s="93"/>
      <c r="AQ47" s="70"/>
      <c r="AR47" s="70"/>
      <c r="AS47" s="70"/>
      <c r="AT47" s="70"/>
      <c r="AU47" s="70"/>
    </row>
    <row r="48" spans="2:47" x14ac:dyDescent="0.35">
      <c r="B48" s="100"/>
      <c r="C48" s="101"/>
      <c r="D48" s="101"/>
      <c r="E48" s="63">
        <f>IFERROR(INDEX('2. Paquetes y Tareas'!$F$16:$F$30,MATCH(AP48,'2. Paquetes y Tareas'!$E$16:$E$30,0)),0)</f>
        <v>0</v>
      </c>
      <c r="F48" s="87"/>
      <c r="G48" s="64" t="str">
        <f>IFERROR(INDEX('4. Presupuesto Total '!$G$25:$G$34,MATCH(F48,'4. Presupuesto Total '!$B$25:$B$34,0)),"")</f>
        <v/>
      </c>
      <c r="H48" s="65"/>
      <c r="I48" s="65"/>
      <c r="J48" s="65"/>
      <c r="K48" s="65"/>
      <c r="L48" s="65"/>
      <c r="M48" s="65"/>
      <c r="N48" s="68"/>
      <c r="O48" s="68"/>
      <c r="P48" s="68"/>
      <c r="Q48" s="69"/>
      <c r="R48" s="69"/>
      <c r="S48" s="63">
        <f t="shared" si="0"/>
        <v>0</v>
      </c>
      <c r="T48" s="63">
        <f t="shared" si="1"/>
        <v>0</v>
      </c>
      <c r="U48" s="89">
        <f t="shared" si="10"/>
        <v>0</v>
      </c>
      <c r="V48" s="69"/>
      <c r="W48" s="90"/>
      <c r="X48" s="90"/>
      <c r="Y48" s="89">
        <f t="shared" si="11"/>
        <v>0</v>
      </c>
      <c r="Z48" s="71"/>
      <c r="AA48" s="91"/>
      <c r="AB48" s="90"/>
      <c r="AC48" s="89">
        <f t="shared" si="12"/>
        <v>0</v>
      </c>
      <c r="AD48" s="71"/>
      <c r="AE48" s="91"/>
      <c r="AF48" s="90"/>
      <c r="AG48" s="89">
        <f t="shared" si="13"/>
        <v>0</v>
      </c>
      <c r="AH48" s="89">
        <f t="shared" si="14"/>
        <v>0</v>
      </c>
      <c r="AI48" s="89">
        <f t="shared" si="15"/>
        <v>0</v>
      </c>
      <c r="AJ48" s="89">
        <f t="shared" si="2"/>
        <v>0</v>
      </c>
      <c r="AK48" s="71"/>
      <c r="AL48" s="71"/>
      <c r="AM48" s="89">
        <f t="shared" si="16"/>
        <v>0</v>
      </c>
      <c r="AP48" s="93"/>
      <c r="AQ48" s="70"/>
      <c r="AR48" s="70"/>
      <c r="AS48" s="70"/>
      <c r="AT48" s="70"/>
      <c r="AU48" s="70"/>
    </row>
    <row r="49" spans="2:47" x14ac:dyDescent="0.35">
      <c r="B49" s="100"/>
      <c r="C49" s="101"/>
      <c r="D49" s="101"/>
      <c r="E49" s="63">
        <f>IFERROR(INDEX('2. Paquetes y Tareas'!$F$16:$F$30,MATCH(AP49,'2. Paquetes y Tareas'!$E$16:$E$30,0)),0)</f>
        <v>0</v>
      </c>
      <c r="F49" s="87"/>
      <c r="G49" s="64" t="str">
        <f>IFERROR(INDEX('4. Presupuesto Total '!$G$25:$G$34,MATCH(F49,'4. Presupuesto Total '!$B$25:$B$34,0)),"")</f>
        <v/>
      </c>
      <c r="H49" s="65"/>
      <c r="I49" s="65"/>
      <c r="J49" s="65"/>
      <c r="K49" s="65"/>
      <c r="L49" s="65"/>
      <c r="M49" s="65"/>
      <c r="N49" s="68"/>
      <c r="O49" s="68"/>
      <c r="P49" s="68"/>
      <c r="Q49" s="69"/>
      <c r="R49" s="69"/>
      <c r="S49" s="63">
        <f t="shared" si="0"/>
        <v>0</v>
      </c>
      <c r="T49" s="63">
        <f t="shared" si="1"/>
        <v>0</v>
      </c>
      <c r="U49" s="89">
        <f t="shared" si="10"/>
        <v>0</v>
      </c>
      <c r="V49" s="69"/>
      <c r="W49" s="90"/>
      <c r="X49" s="90"/>
      <c r="Y49" s="89">
        <f t="shared" si="11"/>
        <v>0</v>
      </c>
      <c r="Z49" s="71"/>
      <c r="AA49" s="91"/>
      <c r="AB49" s="90"/>
      <c r="AC49" s="89">
        <f t="shared" si="12"/>
        <v>0</v>
      </c>
      <c r="AD49" s="71"/>
      <c r="AE49" s="91"/>
      <c r="AF49" s="90"/>
      <c r="AG49" s="89">
        <f t="shared" si="13"/>
        <v>0</v>
      </c>
      <c r="AH49" s="89">
        <f t="shared" si="14"/>
        <v>0</v>
      </c>
      <c r="AI49" s="89">
        <f t="shared" si="15"/>
        <v>0</v>
      </c>
      <c r="AJ49" s="89">
        <f t="shared" si="2"/>
        <v>0</v>
      </c>
      <c r="AK49" s="71"/>
      <c r="AL49" s="71"/>
      <c r="AM49" s="89">
        <f t="shared" si="16"/>
        <v>0</v>
      </c>
      <c r="AP49" s="93"/>
      <c r="AQ49" s="70"/>
      <c r="AR49" s="70"/>
      <c r="AS49" s="70"/>
      <c r="AT49" s="70"/>
      <c r="AU49" s="70"/>
    </row>
    <row r="50" spans="2:47" x14ac:dyDescent="0.35">
      <c r="B50" s="100"/>
      <c r="C50" s="101"/>
      <c r="D50" s="101"/>
      <c r="E50" s="63">
        <f>IFERROR(INDEX('2. Paquetes y Tareas'!$F$16:$F$30,MATCH(AP50,'2. Paquetes y Tareas'!$E$16:$E$30,0)),0)</f>
        <v>0</v>
      </c>
      <c r="F50" s="87"/>
      <c r="G50" s="64" t="str">
        <f>IFERROR(INDEX('4. Presupuesto Total '!$G$25:$G$34,MATCH(F50,'4. Presupuesto Total '!$B$25:$B$34,0)),"")</f>
        <v/>
      </c>
      <c r="H50" s="65"/>
      <c r="I50" s="65"/>
      <c r="J50" s="65"/>
      <c r="K50" s="65"/>
      <c r="L50" s="65"/>
      <c r="M50" s="65"/>
      <c r="N50" s="68"/>
      <c r="O50" s="68"/>
      <c r="P50" s="68"/>
      <c r="Q50" s="69"/>
      <c r="R50" s="69"/>
      <c r="S50" s="63">
        <f t="shared" si="0"/>
        <v>0</v>
      </c>
      <c r="T50" s="63">
        <f t="shared" si="1"/>
        <v>0</v>
      </c>
      <c r="U50" s="89">
        <f t="shared" si="10"/>
        <v>0</v>
      </c>
      <c r="V50" s="69"/>
      <c r="W50" s="90"/>
      <c r="X50" s="90"/>
      <c r="Y50" s="89">
        <f t="shared" si="11"/>
        <v>0</v>
      </c>
      <c r="Z50" s="71"/>
      <c r="AA50" s="91"/>
      <c r="AB50" s="90"/>
      <c r="AC50" s="89">
        <f t="shared" si="12"/>
        <v>0</v>
      </c>
      <c r="AD50" s="71"/>
      <c r="AE50" s="91"/>
      <c r="AF50" s="90"/>
      <c r="AG50" s="89">
        <f t="shared" si="13"/>
        <v>0</v>
      </c>
      <c r="AH50" s="89">
        <f t="shared" si="14"/>
        <v>0</v>
      </c>
      <c r="AI50" s="89">
        <f t="shared" si="15"/>
        <v>0</v>
      </c>
      <c r="AJ50" s="89">
        <f t="shared" si="2"/>
        <v>0</v>
      </c>
      <c r="AK50" s="71"/>
      <c r="AL50" s="71"/>
      <c r="AM50" s="89">
        <f t="shared" si="16"/>
        <v>0</v>
      </c>
      <c r="AP50" s="93"/>
      <c r="AQ50" s="70"/>
      <c r="AR50" s="70"/>
      <c r="AS50" s="70"/>
      <c r="AT50" s="70"/>
      <c r="AU50" s="70"/>
    </row>
    <row r="51" spans="2:47" x14ac:dyDescent="0.35">
      <c r="B51" s="100"/>
      <c r="C51" s="101"/>
      <c r="D51" s="101"/>
      <c r="E51" s="63">
        <f>IFERROR(INDEX('2. Paquetes y Tareas'!$F$16:$F$30,MATCH(AP51,'2. Paquetes y Tareas'!$E$16:$E$30,0)),0)</f>
        <v>0</v>
      </c>
      <c r="F51" s="87"/>
      <c r="G51" s="64" t="str">
        <f>IFERROR(INDEX('4. Presupuesto Total '!$G$25:$G$34,MATCH(F51,'4. Presupuesto Total '!$B$25:$B$34,0)),"")</f>
        <v/>
      </c>
      <c r="H51" s="65"/>
      <c r="I51" s="65"/>
      <c r="J51" s="65"/>
      <c r="K51" s="65"/>
      <c r="L51" s="65"/>
      <c r="M51" s="65"/>
      <c r="N51" s="68"/>
      <c r="O51" s="68"/>
      <c r="P51" s="68"/>
      <c r="Q51" s="69"/>
      <c r="R51" s="69"/>
      <c r="S51" s="63">
        <f t="shared" si="0"/>
        <v>0</v>
      </c>
      <c r="T51" s="63">
        <f t="shared" si="1"/>
        <v>0</v>
      </c>
      <c r="U51" s="89">
        <f t="shared" si="10"/>
        <v>0</v>
      </c>
      <c r="V51" s="69"/>
      <c r="W51" s="90"/>
      <c r="X51" s="90"/>
      <c r="Y51" s="89">
        <f t="shared" si="11"/>
        <v>0</v>
      </c>
      <c r="Z51" s="71"/>
      <c r="AA51" s="91"/>
      <c r="AB51" s="90"/>
      <c r="AC51" s="89">
        <f t="shared" si="12"/>
        <v>0</v>
      </c>
      <c r="AD51" s="71"/>
      <c r="AE51" s="91"/>
      <c r="AF51" s="90"/>
      <c r="AG51" s="89">
        <f t="shared" si="13"/>
        <v>0</v>
      </c>
      <c r="AH51" s="89">
        <f t="shared" si="14"/>
        <v>0</v>
      </c>
      <c r="AI51" s="89">
        <f t="shared" si="15"/>
        <v>0</v>
      </c>
      <c r="AJ51" s="89">
        <f t="shared" si="2"/>
        <v>0</v>
      </c>
      <c r="AK51" s="71"/>
      <c r="AL51" s="71"/>
      <c r="AM51" s="89">
        <f t="shared" si="16"/>
        <v>0</v>
      </c>
      <c r="AP51" s="93" t="str">
        <f>_xlfn.CONCAT(B51:D51)</f>
        <v/>
      </c>
      <c r="AQ51" s="70">
        <f>IF(N51&gt;'Costes máximos'!$D$22,'Costes máximos'!$D$22,N51)</f>
        <v>0</v>
      </c>
      <c r="AR51" s="70">
        <f>IF(O51&gt;'Costes máximos'!$D$22,'Costes máximos'!$D$22,O51)</f>
        <v>0</v>
      </c>
      <c r="AS51" s="70">
        <f>IF(P51&gt;'Costes máximos'!$D$22,'Costes máximos'!$D$22,P51)</f>
        <v>0</v>
      </c>
      <c r="AT51" s="70">
        <f>IF(Q51&gt;'Costes máximos'!$D$22,'Costes máximos'!$D$22,Q51)</f>
        <v>0</v>
      </c>
      <c r="AU51" s="70">
        <f>IF(R51&gt;'Costes máximos'!$D$22,'Costes máximos'!$D$22,R51)</f>
        <v>0</v>
      </c>
    </row>
    <row r="52" spans="2:47" x14ac:dyDescent="0.35">
      <c r="B52" s="100"/>
      <c r="C52" s="101"/>
      <c r="D52" s="101"/>
      <c r="E52" s="63">
        <f>IFERROR(INDEX('2. Paquetes y Tareas'!$F$16:$F$30,MATCH(AP52,'2. Paquetes y Tareas'!$E$16:$E$30,0)),0)</f>
        <v>0</v>
      </c>
      <c r="F52" s="87"/>
      <c r="G52" s="64" t="str">
        <f>IFERROR(INDEX('4. Presupuesto Total '!$G$25:$G$34,MATCH(F52,'4. Presupuesto Total '!$B$25:$B$34,0)),"")</f>
        <v/>
      </c>
      <c r="H52" s="65"/>
      <c r="I52" s="65"/>
      <c r="J52" s="65"/>
      <c r="K52" s="65"/>
      <c r="L52" s="65"/>
      <c r="M52" s="65"/>
      <c r="N52" s="68"/>
      <c r="O52" s="68"/>
      <c r="P52" s="68"/>
      <c r="Q52" s="69"/>
      <c r="R52" s="69"/>
      <c r="S52" s="63">
        <f t="shared" si="0"/>
        <v>0</v>
      </c>
      <c r="T52" s="63">
        <f t="shared" si="1"/>
        <v>0</v>
      </c>
      <c r="U52" s="89">
        <f t="shared" ref="U52:U53" si="17">IFERROR(T52*$G52,0)</f>
        <v>0</v>
      </c>
      <c r="V52" s="69"/>
      <c r="W52" s="90"/>
      <c r="X52" s="90"/>
      <c r="Y52" s="89">
        <f t="shared" ref="Y52:Y53" si="18">IFERROR(X52*$G52,0)</f>
        <v>0</v>
      </c>
      <c r="Z52" s="71"/>
      <c r="AA52" s="91"/>
      <c r="AB52" s="90"/>
      <c r="AC52" s="89">
        <f t="shared" ref="AC52:AC53" si="19">IFERROR(AB52*$G52,0)</f>
        <v>0</v>
      </c>
      <c r="AD52" s="71"/>
      <c r="AE52" s="91"/>
      <c r="AF52" s="90"/>
      <c r="AG52" s="89">
        <f t="shared" ref="AG52:AG53" si="20">IFERROR(AF52*$G52,0)</f>
        <v>0</v>
      </c>
      <c r="AH52" s="89">
        <f t="shared" ref="AH52:AH53" si="21">S52+W52+AA52+AE52</f>
        <v>0</v>
      </c>
      <c r="AI52" s="89">
        <f t="shared" ref="AI52:AI53" si="22">T52+X52+AB52+AF52</f>
        <v>0</v>
      </c>
      <c r="AJ52" s="89">
        <f t="shared" si="2"/>
        <v>0</v>
      </c>
      <c r="AK52" s="71"/>
      <c r="AL52" s="71"/>
      <c r="AM52" s="89">
        <f t="shared" ref="AM52:AM53" si="23">IFERROR(AL52*$G52,0)</f>
        <v>0</v>
      </c>
      <c r="AP52" s="93"/>
      <c r="AQ52" s="70"/>
      <c r="AR52" s="70"/>
      <c r="AS52" s="70"/>
      <c r="AT52" s="70"/>
      <c r="AU52" s="70"/>
    </row>
    <row r="53" spans="2:47" x14ac:dyDescent="0.35">
      <c r="B53" s="100"/>
      <c r="C53" s="101"/>
      <c r="D53" s="101"/>
      <c r="E53" s="63">
        <f>IFERROR(INDEX('2. Paquetes y Tareas'!$F$16:$F$30,MATCH(AP53,'2. Paquetes y Tareas'!$E$16:$E$30,0)),0)</f>
        <v>0</v>
      </c>
      <c r="F53" s="87"/>
      <c r="G53" s="64" t="str">
        <f>IFERROR(INDEX('4. Presupuesto Total '!$G$25:$G$34,MATCH(F53,'4. Presupuesto Total '!$B$25:$B$34,0)),"")</f>
        <v/>
      </c>
      <c r="H53" s="65"/>
      <c r="I53" s="65"/>
      <c r="J53" s="65"/>
      <c r="K53" s="65"/>
      <c r="L53" s="65"/>
      <c r="M53" s="65"/>
      <c r="N53" s="68"/>
      <c r="O53" s="68"/>
      <c r="P53" s="68"/>
      <c r="Q53" s="69"/>
      <c r="R53" s="69"/>
      <c r="S53" s="63">
        <f t="shared" si="0"/>
        <v>0</v>
      </c>
      <c r="T53" s="63">
        <f t="shared" si="1"/>
        <v>0</v>
      </c>
      <c r="U53" s="89">
        <f t="shared" si="17"/>
        <v>0</v>
      </c>
      <c r="V53" s="69"/>
      <c r="W53" s="90"/>
      <c r="X53" s="90"/>
      <c r="Y53" s="89">
        <f t="shared" si="18"/>
        <v>0</v>
      </c>
      <c r="Z53" s="71"/>
      <c r="AA53" s="91"/>
      <c r="AB53" s="90"/>
      <c r="AC53" s="89">
        <f t="shared" si="19"/>
        <v>0</v>
      </c>
      <c r="AD53" s="71"/>
      <c r="AE53" s="91"/>
      <c r="AF53" s="90"/>
      <c r="AG53" s="89">
        <f t="shared" si="20"/>
        <v>0</v>
      </c>
      <c r="AH53" s="89">
        <f t="shared" si="21"/>
        <v>0</v>
      </c>
      <c r="AI53" s="89">
        <f t="shared" si="22"/>
        <v>0</v>
      </c>
      <c r="AJ53" s="89">
        <f t="shared" si="2"/>
        <v>0</v>
      </c>
      <c r="AK53" s="71"/>
      <c r="AL53" s="71"/>
      <c r="AM53" s="89">
        <f t="shared" si="23"/>
        <v>0</v>
      </c>
      <c r="AP53" s="93" t="str">
        <f>_xlfn.CONCAT(B53:D53)</f>
        <v/>
      </c>
      <c r="AQ53" s="70">
        <f>IF(N53&gt;'Costes máximos'!$D$22,'Costes máximos'!$D$22,N53)</f>
        <v>0</v>
      </c>
      <c r="AR53" s="70">
        <f>IF(O53&gt;'Costes máximos'!$D$22,'Costes máximos'!$D$22,O53)</f>
        <v>0</v>
      </c>
      <c r="AS53" s="70">
        <f>IF(P53&gt;'Costes máximos'!$D$22,'Costes máximos'!$D$22,P53)</f>
        <v>0</v>
      </c>
      <c r="AT53" s="70">
        <f>IF(Q53&gt;'Costes máximos'!$D$22,'Costes máximos'!$D$22,Q53)</f>
        <v>0</v>
      </c>
      <c r="AU53" s="70">
        <f>IF(R53&gt;'Costes máximos'!$D$22,'Costes máximos'!$D$22,R53)</f>
        <v>0</v>
      </c>
    </row>
    <row r="54" spans="2:47" x14ac:dyDescent="0.35">
      <c r="B54" s="100"/>
      <c r="C54" s="101"/>
      <c r="D54" s="101"/>
      <c r="E54" s="63">
        <f>IFERROR(INDEX('2. Paquetes y Tareas'!$F$16:$F$30,MATCH(AP54,'2. Paquetes y Tareas'!$E$16:$E$30,0)),0)</f>
        <v>0</v>
      </c>
      <c r="F54" s="87"/>
      <c r="G54" s="64" t="str">
        <f>IFERROR(INDEX('4. Presupuesto Total '!$G$25:$G$34,MATCH(F54,'4. Presupuesto Total '!$B$25:$B$34,0)),"")</f>
        <v/>
      </c>
      <c r="H54" s="65"/>
      <c r="I54" s="65"/>
      <c r="J54" s="65"/>
      <c r="K54" s="65"/>
      <c r="L54" s="65"/>
      <c r="M54" s="65"/>
      <c r="N54" s="68"/>
      <c r="O54" s="68"/>
      <c r="P54" s="68"/>
      <c r="Q54" s="69"/>
      <c r="R54" s="69"/>
      <c r="S54" s="63">
        <f t="shared" si="0"/>
        <v>0</v>
      </c>
      <c r="T54" s="63">
        <f t="shared" si="1"/>
        <v>0</v>
      </c>
      <c r="U54" s="89">
        <f t="shared" si="10"/>
        <v>0</v>
      </c>
      <c r="V54" s="69"/>
      <c r="W54" s="90"/>
      <c r="X54" s="90"/>
      <c r="Y54" s="89">
        <f t="shared" si="11"/>
        <v>0</v>
      </c>
      <c r="Z54" s="71"/>
      <c r="AA54" s="91"/>
      <c r="AB54" s="90"/>
      <c r="AC54" s="89">
        <f t="shared" si="12"/>
        <v>0</v>
      </c>
      <c r="AD54" s="71"/>
      <c r="AE54" s="91"/>
      <c r="AF54" s="90"/>
      <c r="AG54" s="89">
        <f t="shared" si="13"/>
        <v>0</v>
      </c>
      <c r="AH54" s="89">
        <f t="shared" si="14"/>
        <v>0</v>
      </c>
      <c r="AI54" s="89">
        <f t="shared" si="15"/>
        <v>0</v>
      </c>
      <c r="AJ54" s="89">
        <f t="shared" si="2"/>
        <v>0</v>
      </c>
      <c r="AK54" s="71"/>
      <c r="AL54" s="71"/>
      <c r="AM54" s="89">
        <f t="shared" si="16"/>
        <v>0</v>
      </c>
      <c r="AP54" s="93" t="str">
        <f>_xlfn.CONCAT(B54:D54)</f>
        <v/>
      </c>
      <c r="AQ54" s="70">
        <f>IF(N54&gt;'Costes máximos'!$D$22,'Costes máximos'!$D$22,N54)</f>
        <v>0</v>
      </c>
      <c r="AR54" s="70">
        <f>IF(O54&gt;'Costes máximos'!$D$22,'Costes máximos'!$D$22,O54)</f>
        <v>0</v>
      </c>
      <c r="AS54" s="70">
        <f>IF(P54&gt;'Costes máximos'!$D$22,'Costes máximos'!$D$22,P54)</f>
        <v>0</v>
      </c>
      <c r="AT54" s="70">
        <f>IF(Q54&gt;'Costes máximos'!$D$22,'Costes máximos'!$D$22,Q54)</f>
        <v>0</v>
      </c>
      <c r="AU54" s="70">
        <f>IF(R54&gt;'Costes máximos'!$D$22,'Costes máximos'!$D$22,R54)</f>
        <v>0</v>
      </c>
    </row>
    <row r="55" spans="2:47" x14ac:dyDescent="0.35">
      <c r="W55" s="11"/>
      <c r="X55" s="11"/>
      <c r="Y55" s="11"/>
      <c r="Z55" s="11"/>
      <c r="AA55" s="11"/>
      <c r="AB55" s="11"/>
      <c r="AC55" s="11"/>
      <c r="AD55" s="11"/>
      <c r="AE55" s="11"/>
    </row>
    <row r="56" spans="2:47" x14ac:dyDescent="0.35">
      <c r="W56" s="11"/>
      <c r="X56" s="11"/>
      <c r="Y56" s="11"/>
      <c r="Z56" s="11"/>
      <c r="AA56" s="11"/>
      <c r="AB56" s="11"/>
      <c r="AC56" s="11"/>
      <c r="AD56" s="11"/>
      <c r="AE56" s="11"/>
    </row>
    <row r="57" spans="2:47" x14ac:dyDescent="0.35">
      <c r="W57" s="11"/>
      <c r="X57" s="11"/>
      <c r="Y57" s="11"/>
      <c r="Z57" s="11"/>
      <c r="AA57" s="11"/>
      <c r="AB57" s="11"/>
      <c r="AC57" s="11"/>
      <c r="AD57" s="11"/>
      <c r="AE57" s="11"/>
    </row>
    <row r="58" spans="2:47" x14ac:dyDescent="0.35">
      <c r="Y58" s="11"/>
      <c r="Z58" s="11"/>
      <c r="AA58" s="11"/>
      <c r="AB58" s="11"/>
      <c r="AC58" s="11"/>
      <c r="AD58" s="11"/>
      <c r="AE58" s="11"/>
    </row>
    <row r="59" spans="2:47" ht="24" customHeight="1" thickBot="1" x14ac:dyDescent="0.4">
      <c r="B59" s="203" t="s">
        <v>168</v>
      </c>
      <c r="C59" s="203"/>
      <c r="D59" s="203"/>
      <c r="E59" s="203"/>
      <c r="F59" s="203"/>
      <c r="G59" s="203"/>
      <c r="H59" s="203"/>
      <c r="I59" s="203"/>
      <c r="J59" s="203"/>
      <c r="K59" s="203"/>
      <c r="L59" s="203"/>
      <c r="M59" s="203"/>
      <c r="N59" s="11"/>
      <c r="O59" s="11"/>
      <c r="P59" s="11"/>
      <c r="Q59" s="11"/>
      <c r="R59" s="11"/>
      <c r="S59" s="11"/>
      <c r="T59" s="11"/>
      <c r="U59" s="11"/>
      <c r="V59" s="11"/>
      <c r="W59" s="11"/>
      <c r="X59" s="11"/>
      <c r="Y59" s="11"/>
      <c r="Z59" s="11"/>
      <c r="AA59" s="11"/>
      <c r="AB59" s="11"/>
      <c r="AC59" s="11"/>
      <c r="AD59" s="11"/>
      <c r="AE59" s="11"/>
    </row>
    <row r="60" spans="2:47" ht="15" thickTop="1" x14ac:dyDescent="0.35">
      <c r="AA60" s="11"/>
      <c r="AB60" s="11"/>
      <c r="AC60" s="11"/>
      <c r="AD60" s="11"/>
      <c r="AE60" s="11"/>
    </row>
    <row r="61" spans="2:47" x14ac:dyDescent="0.35">
      <c r="AA61" s="11"/>
      <c r="AB61" s="11"/>
      <c r="AC61" s="11"/>
      <c r="AD61" s="11"/>
      <c r="AE61" s="11"/>
    </row>
    <row r="62" spans="2:47" ht="43" customHeight="1" x14ac:dyDescent="0.35">
      <c r="B62" s="171" t="s">
        <v>169</v>
      </c>
      <c r="C62" s="172"/>
      <c r="D62" s="115" t="str">
        <f>IF(SUM($X$40:$X$54)='3. Amortización '!L38,"Sí","Costes de amortización incorrectos")</f>
        <v>Sí</v>
      </c>
      <c r="E62" s="209" t="s">
        <v>170</v>
      </c>
      <c r="F62" s="160"/>
      <c r="G62" s="160"/>
      <c r="AA62" s="11"/>
      <c r="AB62" s="11"/>
      <c r="AC62" s="11"/>
      <c r="AD62" s="11"/>
      <c r="AE62" s="11"/>
    </row>
    <row r="63" spans="2:47" ht="43.5" customHeight="1" x14ac:dyDescent="0.35">
      <c r="B63" s="171" t="s">
        <v>171</v>
      </c>
      <c r="C63" s="172"/>
      <c r="D63" s="115" t="str">
        <f>IF(SUM($AI$40:$AI$54)&lt;2*SUM($AL$40:$AL$54),"Costes subcontratados superior al límite establecido","Sí")</f>
        <v>Sí</v>
      </c>
      <c r="E63" s="209" t="s">
        <v>172</v>
      </c>
      <c r="F63" s="160"/>
      <c r="G63" s="160"/>
      <c r="AA63" s="11"/>
      <c r="AB63" s="11"/>
      <c r="AC63" s="11"/>
      <c r="AD63" s="11"/>
      <c r="AE63" s="11"/>
    </row>
    <row r="64" spans="2:47" ht="48" customHeight="1" x14ac:dyDescent="0.35">
      <c r="B64" s="171" t="s">
        <v>137</v>
      </c>
      <c r="C64" s="172"/>
      <c r="D64" s="115" t="str">
        <f>IF(SUM($T$40:$T$54)&lt;5*SUM($AF$40:$AF$54),"Gastos generales y otros gastos superiores al límite establecido","Sí")</f>
        <v>Sí</v>
      </c>
      <c r="E64" s="209" t="s">
        <v>173</v>
      </c>
      <c r="F64" s="160"/>
      <c r="G64" s="160"/>
    </row>
    <row r="67" spans="2:33" ht="24" customHeight="1" thickBot="1" x14ac:dyDescent="0.4">
      <c r="B67" s="203" t="s">
        <v>174</v>
      </c>
      <c r="C67" s="203"/>
      <c r="D67" s="203"/>
      <c r="E67" s="203"/>
      <c r="F67" s="203"/>
      <c r="G67" s="203"/>
      <c r="H67" s="203"/>
      <c r="I67" s="203"/>
      <c r="J67" s="203"/>
      <c r="K67" s="203"/>
      <c r="L67" s="203"/>
      <c r="M67" s="203"/>
      <c r="N67" s="11"/>
      <c r="O67" s="11"/>
      <c r="P67" s="11"/>
      <c r="Q67" s="11"/>
      <c r="R67" s="11"/>
      <c r="S67" s="11"/>
      <c r="T67" s="11"/>
      <c r="U67" s="11"/>
      <c r="V67" s="11"/>
      <c r="W67" s="11"/>
      <c r="X67" s="11"/>
      <c r="Y67" s="11"/>
      <c r="Z67" s="11"/>
      <c r="AA67" s="11"/>
      <c r="AB67" s="11"/>
      <c r="AC67" s="11"/>
      <c r="AD67" s="11"/>
      <c r="AE67" s="11"/>
    </row>
    <row r="68" spans="2:33" ht="15" thickTop="1" x14ac:dyDescent="0.35">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row>
    <row r="69" spans="2:33" x14ac:dyDescent="0.35">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row>
    <row r="70" spans="2:33" x14ac:dyDescent="0.35">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row>
    <row r="71" spans="2:33" ht="18.649999999999999" customHeight="1" x14ac:dyDescent="0.35">
      <c r="B71" s="176"/>
      <c r="C71" s="176"/>
      <c r="D71" s="199" t="s">
        <v>175</v>
      </c>
      <c r="E71" s="199"/>
      <c r="F71" s="199"/>
      <c r="G71" s="199" t="s">
        <v>167</v>
      </c>
      <c r="H71" s="199"/>
      <c r="I71" s="199"/>
      <c r="J71" s="199" t="s">
        <v>176</v>
      </c>
      <c r="K71" s="199"/>
      <c r="L71" s="199"/>
      <c r="M71" s="199" t="s">
        <v>177</v>
      </c>
      <c r="N71" s="199"/>
      <c r="O71" s="199"/>
      <c r="P71" s="199" t="s">
        <v>178</v>
      </c>
      <c r="Q71" s="199"/>
      <c r="R71" s="199"/>
      <c r="S71" s="199" t="s">
        <v>179</v>
      </c>
      <c r="T71" s="199"/>
      <c r="U71" s="199"/>
      <c r="V71" s="204" t="s">
        <v>180</v>
      </c>
      <c r="W71" s="205"/>
      <c r="X71" s="206"/>
      <c r="Y71" s="199" t="s">
        <v>181</v>
      </c>
      <c r="Z71" s="199"/>
      <c r="AA71" s="199"/>
      <c r="AB71" s="199" t="s">
        <v>182</v>
      </c>
      <c r="AC71" s="199"/>
      <c r="AD71" s="199"/>
      <c r="AE71" s="199" t="s">
        <v>183</v>
      </c>
      <c r="AF71" s="199"/>
      <c r="AG71" s="199"/>
    </row>
    <row r="72" spans="2:33" ht="62.5" customHeight="1" x14ac:dyDescent="0.35">
      <c r="B72" s="175" t="s">
        <v>184</v>
      </c>
      <c r="C72" s="175"/>
      <c r="D72" s="107" t="s">
        <v>158</v>
      </c>
      <c r="E72" s="107" t="s">
        <v>185</v>
      </c>
      <c r="F72" s="107" t="s">
        <v>186</v>
      </c>
      <c r="G72" s="107" t="s">
        <v>158</v>
      </c>
      <c r="H72" s="107" t="s">
        <v>185</v>
      </c>
      <c r="I72" s="107" t="s">
        <v>186</v>
      </c>
      <c r="J72" s="107" t="s">
        <v>158</v>
      </c>
      <c r="K72" s="107" t="s">
        <v>185</v>
      </c>
      <c r="L72" s="107" t="s">
        <v>186</v>
      </c>
      <c r="M72" s="107" t="s">
        <v>158</v>
      </c>
      <c r="N72" s="107" t="s">
        <v>185</v>
      </c>
      <c r="O72" s="107" t="s">
        <v>186</v>
      </c>
      <c r="P72" s="107" t="s">
        <v>158</v>
      </c>
      <c r="Q72" s="107" t="s">
        <v>185</v>
      </c>
      <c r="R72" s="107" t="s">
        <v>186</v>
      </c>
      <c r="S72" s="107" t="s">
        <v>158</v>
      </c>
      <c r="T72" s="107" t="s">
        <v>185</v>
      </c>
      <c r="U72" s="107" t="s">
        <v>186</v>
      </c>
      <c r="V72" s="107" t="s">
        <v>158</v>
      </c>
      <c r="W72" s="107" t="s">
        <v>185</v>
      </c>
      <c r="X72" s="107" t="s">
        <v>186</v>
      </c>
      <c r="Y72" s="107" t="s">
        <v>158</v>
      </c>
      <c r="Z72" s="107" t="s">
        <v>185</v>
      </c>
      <c r="AA72" s="107" t="s">
        <v>186</v>
      </c>
      <c r="AB72" s="107" t="s">
        <v>158</v>
      </c>
      <c r="AC72" s="107" t="s">
        <v>185</v>
      </c>
      <c r="AD72" s="107" t="s">
        <v>186</v>
      </c>
      <c r="AE72" s="107" t="s">
        <v>158</v>
      </c>
      <c r="AF72" s="107" t="s">
        <v>185</v>
      </c>
      <c r="AG72" s="107" t="s">
        <v>186</v>
      </c>
    </row>
    <row r="73" spans="2:33" ht="31.5" customHeight="1" x14ac:dyDescent="0.35">
      <c r="B73" s="157" t="s">
        <v>134</v>
      </c>
      <c r="C73" s="157"/>
      <c r="D73" s="102">
        <f>SUMIF($B$40:$B$56,D$71,$S$40:$S$56)</f>
        <v>0</v>
      </c>
      <c r="E73" s="102">
        <f>SUMIF($B$40:$B$56,D$71,$T$40:$T$56)</f>
        <v>0</v>
      </c>
      <c r="F73" s="102">
        <f>SUMIF($B$40:$B$56,D$71,$U$40:$U$56)</f>
        <v>0</v>
      </c>
      <c r="G73" s="102">
        <f>SUMIF($B$40:$B$56,G$71,$S$40:$S$56)</f>
        <v>0</v>
      </c>
      <c r="H73" s="102">
        <f t="shared" ref="H73" si="24">SUMIF($B$40:$B$56,G$71,$T$40:$T$56)</f>
        <v>0</v>
      </c>
      <c r="I73" s="102">
        <f t="shared" ref="I73" si="25">SUMIF($B$40:$B$56,G$71,$U$40:$U$56)</f>
        <v>0</v>
      </c>
      <c r="J73" s="102">
        <f t="shared" ref="J73" si="26">SUMIF($B$40:$B$56,J$71,$S$40:$S$56)</f>
        <v>0</v>
      </c>
      <c r="K73" s="102">
        <f t="shared" ref="K73" si="27">SUMIF($B$40:$B$56,J$71,$T$40:$T$56)</f>
        <v>0</v>
      </c>
      <c r="L73" s="102">
        <f>SUMIF($B$40:$B$56,J$71,$U$40:$U$56)</f>
        <v>0</v>
      </c>
      <c r="M73" s="102">
        <f>SUMIF($B$40:$B$56,M$71,$S$40:$S$56)</f>
        <v>0</v>
      </c>
      <c r="N73" s="102">
        <f>SUMIF($B$40:$B$56,M$71,$T$40:$T$56)</f>
        <v>0</v>
      </c>
      <c r="O73" s="102">
        <f>SUMIF($B$40:$B$56,M$71,$U$40:$U$56)</f>
        <v>0</v>
      </c>
      <c r="P73" s="102">
        <f>SUMIF($B$40:$B$56,P$71,$S$40:$S$56)</f>
        <v>0</v>
      </c>
      <c r="Q73" s="102">
        <f>SUMIF($B$40:$B$56,P$71,$T$40:$T$56)</f>
        <v>0</v>
      </c>
      <c r="R73" s="102">
        <f>SUMIF($B$40:$B$56,P$71,$U$40:$U$56)</f>
        <v>0</v>
      </c>
      <c r="S73" s="102">
        <f>SUMIF($B$40:$B$56,S$71,$S$40:$S$56)</f>
        <v>0</v>
      </c>
      <c r="T73" s="102">
        <f>SUMIF($B$40:$B$56,S$71,$T$40:$T$56)</f>
        <v>0</v>
      </c>
      <c r="U73" s="102">
        <f>SUMIF($B$40:$B$56,S$71,$U$40:$U$56)</f>
        <v>0</v>
      </c>
      <c r="V73" s="102">
        <f>SUMIF($B$40:$B$56,V$71,$S$40:$S$56)</f>
        <v>0</v>
      </c>
      <c r="W73" s="102">
        <f>SUMIF($B$40:$B$56,V$71,$T$40:$T$56)</f>
        <v>0</v>
      </c>
      <c r="X73" s="102">
        <f>SUMIF($B$40:$B$56,V$71,$U$40:$U$56)</f>
        <v>0</v>
      </c>
      <c r="Y73" s="102">
        <f>SUMIF($B$40:$B$56,Y$71,$S$40:$S$56)</f>
        <v>0</v>
      </c>
      <c r="Z73" s="102">
        <f>SUMIF($B$40:$B$56,Y$71,$T$40:$T$56)</f>
        <v>0</v>
      </c>
      <c r="AA73" s="102">
        <f>SUMIF($B$40:$B$56,Y$71,$U$40:$U$56)</f>
        <v>0</v>
      </c>
      <c r="AB73" s="102">
        <f>SUMIF($B$40:$B$56,AB$71,$S$40:$S$56)</f>
        <v>0</v>
      </c>
      <c r="AC73" s="102">
        <f>SUMIF($B$40:$B$56,AB$71,$T$40:$T$56)</f>
        <v>0</v>
      </c>
      <c r="AD73" s="102">
        <f>SUMIF($B$40:$B$56,AB$71,$U$40:$U$56)</f>
        <v>0</v>
      </c>
      <c r="AE73" s="102">
        <f>SUMIF($B$40:$B$56,AE$71,$S$40:$S$56)</f>
        <v>0</v>
      </c>
      <c r="AF73" s="102">
        <f>SUMIF($B$40:$B$56,AE$71,$T$40:$T$56)</f>
        <v>0</v>
      </c>
      <c r="AG73" s="102">
        <f>SUMIF($B$40:$B$56,AE$71,$U$40:$U$56)</f>
        <v>0</v>
      </c>
    </row>
    <row r="74" spans="2:33" ht="31.5" customHeight="1" x14ac:dyDescent="0.35">
      <c r="B74" s="157" t="s">
        <v>135</v>
      </c>
      <c r="C74" s="157"/>
      <c r="D74" s="102">
        <f>SUMIF($B$40:$B$56,D$71,$W$40:$W$56)</f>
        <v>0</v>
      </c>
      <c r="E74" s="102">
        <f>SUMIF($B$40:$B$56,D$71,$X$40:$X$56)</f>
        <v>0</v>
      </c>
      <c r="F74" s="102">
        <f>SUMIF($B$40:$B$56,D$71,$Y$40:$Y$56)</f>
        <v>0</v>
      </c>
      <c r="G74" s="102">
        <f>SUMIF($B$40:$B$56,G$71,$W$40:$W$56)</f>
        <v>0</v>
      </c>
      <c r="H74" s="102">
        <f t="shared" ref="H74" si="28">SUMIF($B$40:$B$56,G$71,$X$40:$X$56)</f>
        <v>0</v>
      </c>
      <c r="I74" s="102">
        <f t="shared" ref="I74" si="29">SUMIF($B$40:$B$56,G$71,$Y$40:$Y$56)</f>
        <v>0</v>
      </c>
      <c r="J74" s="102">
        <f t="shared" ref="J74" si="30">SUMIF($B$40:$B$56,J$71,$W$40:$W$56)</f>
        <v>0</v>
      </c>
      <c r="K74" s="102">
        <f t="shared" ref="K74" si="31">SUMIF($B$40:$B$56,J$71,$X$40:$X$56)</f>
        <v>0</v>
      </c>
      <c r="L74" s="102">
        <f t="shared" ref="L74" si="32">SUMIF($B$40:$B$56,J$71,$Y$40:$Y$56)</f>
        <v>0</v>
      </c>
      <c r="M74" s="102">
        <f t="shared" ref="M74" si="33">SUMIF($B$40:$B$56,M$71,$W$40:$W$56)</f>
        <v>0</v>
      </c>
      <c r="N74" s="102">
        <f t="shared" ref="N74" si="34">SUMIF($B$40:$B$56,M$71,$X$40:$X$56)</f>
        <v>0</v>
      </c>
      <c r="O74" s="102">
        <f t="shared" ref="O74" si="35">SUMIF($B$40:$B$56,M$71,$Y$40:$Y$56)</f>
        <v>0</v>
      </c>
      <c r="P74" s="102">
        <f t="shared" ref="P74" si="36">SUMIF($B$40:$B$56,P$71,$W$40:$W$56)</f>
        <v>0</v>
      </c>
      <c r="Q74" s="102">
        <f t="shared" ref="Q74" si="37">SUMIF($B$40:$B$56,P$71,$X$40:$X$56)</f>
        <v>0</v>
      </c>
      <c r="R74" s="102">
        <f t="shared" ref="R74" si="38">SUMIF($B$40:$B$56,P$71,$Y$40:$Y$56)</f>
        <v>0</v>
      </c>
      <c r="S74" s="102">
        <f t="shared" ref="S74" si="39">SUMIF($B$40:$B$56,S$71,$W$40:$W$56)</f>
        <v>0</v>
      </c>
      <c r="T74" s="102">
        <f t="shared" ref="T74" si="40">SUMIF($B$40:$B$56,S$71,$X$40:$X$56)</f>
        <v>0</v>
      </c>
      <c r="U74" s="102">
        <f t="shared" ref="U74" si="41">SUMIF($B$40:$B$56,S$71,$Y$40:$Y$56)</f>
        <v>0</v>
      </c>
      <c r="V74" s="102">
        <f t="shared" ref="V74" si="42">SUMIF($B$40:$B$56,V$71,$W$40:$W$56)</f>
        <v>0</v>
      </c>
      <c r="W74" s="102">
        <f t="shared" ref="W74" si="43">SUMIF($B$40:$B$56,V$71,$X$40:$X$56)</f>
        <v>0</v>
      </c>
      <c r="X74" s="102">
        <f t="shared" ref="X74" si="44">SUMIF($B$40:$B$56,V$71,$Y$40:$Y$56)</f>
        <v>0</v>
      </c>
      <c r="Y74" s="102">
        <f t="shared" ref="Y74" si="45">SUMIF($B$40:$B$56,Y$71,$W$40:$W$56)</f>
        <v>0</v>
      </c>
      <c r="Z74" s="102">
        <f t="shared" ref="Z74" si="46">SUMIF($B$40:$B$56,Y$71,$X$40:$X$56)</f>
        <v>0</v>
      </c>
      <c r="AA74" s="102">
        <f t="shared" ref="AA74" si="47">SUMIF($B$40:$B$56,Y$71,$Y$40:$Y$56)</f>
        <v>0</v>
      </c>
      <c r="AB74" s="102">
        <f t="shared" ref="AB74" si="48">SUMIF($B$40:$B$56,AB$71,$W$40:$W$56)</f>
        <v>0</v>
      </c>
      <c r="AC74" s="102">
        <f t="shared" ref="AC74" si="49">SUMIF($B$40:$B$56,AB$71,$X$40:$X$56)</f>
        <v>0</v>
      </c>
      <c r="AD74" s="102">
        <f t="shared" ref="AD74" si="50">SUMIF($B$40:$B$56,AB$71,$Y$40:$Y$56)</f>
        <v>0</v>
      </c>
      <c r="AE74" s="102">
        <f t="shared" ref="AE74" si="51">SUMIF($B$40:$B$56,AE$71,$W$40:$W$56)</f>
        <v>0</v>
      </c>
      <c r="AF74" s="102">
        <f t="shared" ref="AF74" si="52">SUMIF($B$40:$B$56,AE$71,$X$40:$X$56)</f>
        <v>0</v>
      </c>
      <c r="AG74" s="102">
        <f t="shared" ref="AG74" si="53">SUMIF($B$40:$B$56,AE$71,$Y$40:$Y$56)</f>
        <v>0</v>
      </c>
    </row>
    <row r="75" spans="2:33" ht="31.5" customHeight="1" x14ac:dyDescent="0.35">
      <c r="B75" s="157" t="s">
        <v>136</v>
      </c>
      <c r="C75" s="157"/>
      <c r="D75" s="102">
        <f>SUMIF($B$40:$B$56,D$71,$AA$40:$AA$56)</f>
        <v>0</v>
      </c>
      <c r="E75" s="102">
        <f>SUMIF($B$40:$B$56,D$71,$AB$40:$AB$56)</f>
        <v>0</v>
      </c>
      <c r="F75" s="102">
        <f>SUMIF($B$40:$B$56,D$71,$AC$40:$AC$56)</f>
        <v>0</v>
      </c>
      <c r="G75" s="102">
        <f t="shared" ref="G75" si="54">SUMIF($B$40:$B$56,G$71,$AA$40:$AA$56)</f>
        <v>0</v>
      </c>
      <c r="H75" s="102">
        <f t="shared" ref="H75" si="55">SUMIF($B$40:$B$56,G$71,$AB$40:$AB$56)</f>
        <v>0</v>
      </c>
      <c r="I75" s="102">
        <f t="shared" ref="I75" si="56">SUMIF($B$40:$B$56,G$71,$AC$40:$AC$56)</f>
        <v>0</v>
      </c>
      <c r="J75" s="102">
        <f t="shared" ref="J75" si="57">SUMIF($B$40:$B$56,J$71,$AA$40:$AA$56)</f>
        <v>0</v>
      </c>
      <c r="K75" s="102">
        <f t="shared" ref="K75" si="58">SUMIF($B$40:$B$56,J$71,$AB$40:$AB$56)</f>
        <v>0</v>
      </c>
      <c r="L75" s="102">
        <f>SUMIF($B$40:$B$56,J$71,$AC$40:$AC$56)</f>
        <v>0</v>
      </c>
      <c r="M75" s="102">
        <f t="shared" ref="M75" si="59">SUMIF($B$40:$B$56,M$71,$AA$40:$AA$56)</f>
        <v>0</v>
      </c>
      <c r="N75" s="102">
        <f t="shared" ref="N75" si="60">SUMIF($B$40:$B$56,M$71,$AB$40:$AB$56)</f>
        <v>0</v>
      </c>
      <c r="O75" s="102">
        <f t="shared" ref="O75" si="61">SUMIF($B$40:$B$56,M$71,$AC$40:$AC$56)</f>
        <v>0</v>
      </c>
      <c r="P75" s="102">
        <f t="shared" ref="P75" si="62">SUMIF($B$40:$B$56,P$71,$AA$40:$AA$56)</f>
        <v>0</v>
      </c>
      <c r="Q75" s="102">
        <f t="shared" ref="Q75" si="63">SUMIF($B$40:$B$56,P$71,$AB$40:$AB$56)</f>
        <v>0</v>
      </c>
      <c r="R75" s="102">
        <f t="shared" ref="R75" si="64">SUMIF($B$40:$B$56,P$71,$AC$40:$AC$56)</f>
        <v>0</v>
      </c>
      <c r="S75" s="102">
        <f t="shared" ref="S75" si="65">SUMIF($B$40:$B$56,S$71,$AA$40:$AA$56)</f>
        <v>0</v>
      </c>
      <c r="T75" s="102">
        <f t="shared" ref="T75" si="66">SUMIF($B$40:$B$56,S$71,$AB$40:$AB$56)</f>
        <v>0</v>
      </c>
      <c r="U75" s="102">
        <f t="shared" ref="U75" si="67">SUMIF($B$40:$B$56,S$71,$AC$40:$AC$56)</f>
        <v>0</v>
      </c>
      <c r="V75" s="102">
        <f t="shared" ref="V75" si="68">SUMIF($B$40:$B$56,V$71,$AA$40:$AA$56)</f>
        <v>0</v>
      </c>
      <c r="W75" s="102">
        <f t="shared" ref="W75" si="69">SUMIF($B$40:$B$56,V$71,$AB$40:$AB$56)</f>
        <v>0</v>
      </c>
      <c r="X75" s="102">
        <f t="shared" ref="X75" si="70">SUMIF($B$40:$B$56,V$71,$AC$40:$AC$56)</f>
        <v>0</v>
      </c>
      <c r="Y75" s="102">
        <f t="shared" ref="Y75" si="71">SUMIF($B$40:$B$56,Y$71,$AA$40:$AA$56)</f>
        <v>0</v>
      </c>
      <c r="Z75" s="102">
        <f t="shared" ref="Z75" si="72">SUMIF($B$40:$B$56,Y$71,$AB$40:$AB$56)</f>
        <v>0</v>
      </c>
      <c r="AA75" s="102">
        <f t="shared" ref="AA75" si="73">SUMIF($B$40:$B$56,Y$71,$AC$40:$AC$56)</f>
        <v>0</v>
      </c>
      <c r="AB75" s="102">
        <f t="shared" ref="AB75" si="74">SUMIF($B$40:$B$56,AB$71,$AA$40:$AA$56)</f>
        <v>0</v>
      </c>
      <c r="AC75" s="102">
        <f t="shared" ref="AC75" si="75">SUMIF($B$40:$B$56,AB$71,$AB$40:$AB$56)</f>
        <v>0</v>
      </c>
      <c r="AD75" s="102">
        <f t="shared" ref="AD75" si="76">SUMIF($B$40:$B$56,AB$71,$AC$40:$AC$56)</f>
        <v>0</v>
      </c>
      <c r="AE75" s="102">
        <f t="shared" ref="AE75" si="77">SUMIF($B$40:$B$56,AE$71,$AA$40:$AA$56)</f>
        <v>0</v>
      </c>
      <c r="AF75" s="102">
        <f t="shared" ref="AF75" si="78">SUMIF($B$40:$B$56,AE$71,$AB$40:$AB$56)</f>
        <v>0</v>
      </c>
      <c r="AG75" s="102">
        <f t="shared" ref="AG75" si="79">SUMIF($B$40:$B$56,AE$71,$AC$40:$AC$56)</f>
        <v>0</v>
      </c>
    </row>
    <row r="76" spans="2:33" ht="31.5" customHeight="1" x14ac:dyDescent="0.35">
      <c r="B76" s="157" t="s">
        <v>137</v>
      </c>
      <c r="C76" s="157"/>
      <c r="D76" s="102">
        <f>SUMIF($B$40:$B$56,D$71,$AE$40:$AE$56)</f>
        <v>0</v>
      </c>
      <c r="E76" s="102">
        <f>SUMIF($B$40:$B$56,D$71,$AF$40:$AF$56)</f>
        <v>0</v>
      </c>
      <c r="F76" s="102">
        <f>SUMIF($B$40:$B$56,D$71,$AG$40:$AG$56)</f>
        <v>0</v>
      </c>
      <c r="G76" s="102">
        <f t="shared" ref="G76" si="80">SUMIF($B$40:$B$56,G$71,$AE$40:$AE$56)</f>
        <v>0</v>
      </c>
      <c r="H76" s="102">
        <f t="shared" ref="H76" si="81">SUMIF($B$40:$B$56,G$71,$AF$40:$AF$56)</f>
        <v>0</v>
      </c>
      <c r="I76" s="102">
        <f t="shared" ref="I76" si="82">SUMIF($B$40:$B$56,G$71,$AG$40:$AG$56)</f>
        <v>0</v>
      </c>
      <c r="J76" s="102">
        <f t="shared" ref="J76" si="83">SUMIF($B$40:$B$56,J$71,$AE$40:$AE$56)</f>
        <v>0</v>
      </c>
      <c r="K76" s="102">
        <f t="shared" ref="K76" si="84">SUMIF($B$40:$B$56,J$71,$AF$40:$AF$56)</f>
        <v>0</v>
      </c>
      <c r="L76" s="102">
        <f t="shared" ref="L76" si="85">SUMIF($B$40:$B$56,J$71,$AG$40:$AG$56)</f>
        <v>0</v>
      </c>
      <c r="M76" s="102">
        <f t="shared" ref="M76" si="86">SUMIF($B$40:$B$56,M$71,$AE$40:$AE$56)</f>
        <v>0</v>
      </c>
      <c r="N76" s="102">
        <f t="shared" ref="N76" si="87">SUMIF($B$40:$B$56,M$71,$AF$40:$AF$56)</f>
        <v>0</v>
      </c>
      <c r="O76" s="102">
        <f t="shared" ref="O76" si="88">SUMIF($B$40:$B$56,M$71,$AG$40:$AG$56)</f>
        <v>0</v>
      </c>
      <c r="P76" s="102">
        <f t="shared" ref="P76" si="89">SUMIF($B$40:$B$56,P$71,$AE$40:$AE$56)</f>
        <v>0</v>
      </c>
      <c r="Q76" s="102">
        <f t="shared" ref="Q76" si="90">SUMIF($B$40:$B$56,P$71,$AF$40:$AF$56)</f>
        <v>0</v>
      </c>
      <c r="R76" s="102">
        <f t="shared" ref="R76" si="91">SUMIF($B$40:$B$56,P$71,$AG$40:$AG$56)</f>
        <v>0</v>
      </c>
      <c r="S76" s="102">
        <f t="shared" ref="S76" si="92">SUMIF($B$40:$B$56,S$71,$AE$40:$AE$56)</f>
        <v>0</v>
      </c>
      <c r="T76" s="102">
        <f t="shared" ref="T76" si="93">SUMIF($B$40:$B$56,S$71,$AF$40:$AF$56)</f>
        <v>0</v>
      </c>
      <c r="U76" s="102">
        <f t="shared" ref="U76" si="94">SUMIF($B$40:$B$56,S$71,$AG$40:$AG$56)</f>
        <v>0</v>
      </c>
      <c r="V76" s="102">
        <f t="shared" ref="V76" si="95">SUMIF($B$40:$B$56,V$71,$AE$40:$AE$56)</f>
        <v>0</v>
      </c>
      <c r="W76" s="102">
        <f t="shared" ref="W76" si="96">SUMIF($B$40:$B$56,V$71,$AF$40:$AF$56)</f>
        <v>0</v>
      </c>
      <c r="X76" s="102">
        <f t="shared" ref="X76" si="97">SUMIF($B$40:$B$56,V$71,$AG$40:$AG$56)</f>
        <v>0</v>
      </c>
      <c r="Y76" s="102">
        <f t="shared" ref="Y76" si="98">SUMIF($B$40:$B$56,Y$71,$AE$40:$AE$56)</f>
        <v>0</v>
      </c>
      <c r="Z76" s="102">
        <f t="shared" ref="Z76" si="99">SUMIF($B$40:$B$56,Y$71,$AF$40:$AF$56)</f>
        <v>0</v>
      </c>
      <c r="AA76" s="102">
        <f t="shared" ref="AA76" si="100">SUMIF($B$40:$B$56,Y$71,$AG$40:$AG$56)</f>
        <v>0</v>
      </c>
      <c r="AB76" s="102">
        <f t="shared" ref="AB76" si="101">SUMIF($B$40:$B$56,AB$71,$AE$40:$AE$56)</f>
        <v>0</v>
      </c>
      <c r="AC76" s="102">
        <f t="shared" ref="AC76" si="102">SUMIF($B$40:$B$56,AB$71,$AF$40:$AF$56)</f>
        <v>0</v>
      </c>
      <c r="AD76" s="102">
        <f t="shared" ref="AD76" si="103">SUMIF($B$40:$B$56,AB$71,$AG$40:$AG$56)</f>
        <v>0</v>
      </c>
      <c r="AE76" s="102">
        <f t="shared" ref="AE76" si="104">SUMIF($B$40:$B$56,AE$71,$AE$40:$AE$56)</f>
        <v>0</v>
      </c>
      <c r="AF76" s="102">
        <f t="shared" ref="AF76" si="105">SUMIF($B$40:$B$56,AE$71,$AF$40:$AF$56)</f>
        <v>0</v>
      </c>
      <c r="AG76" s="102">
        <f t="shared" ref="AG76" si="106">SUMIF($B$40:$B$56,AE$71,$AG$40:$AG$56)</f>
        <v>0</v>
      </c>
    </row>
    <row r="77" spans="2:33" ht="31.5" customHeight="1" x14ac:dyDescent="0.35">
      <c r="B77" s="157" t="s">
        <v>138</v>
      </c>
      <c r="C77" s="157"/>
      <c r="D77" s="102">
        <f>SUMIF($B$40:$B$56,D$71,$AL$40:$AL$56)</f>
        <v>0</v>
      </c>
      <c r="E77" s="102">
        <f>SUMIF($B$40:$B$56,D$71,$AL$40:$AL$56)</f>
        <v>0</v>
      </c>
      <c r="F77" s="102">
        <f>SUMIF($B$40:$B$56,D$71,$AM$40:$AM$56)</f>
        <v>0</v>
      </c>
      <c r="G77" s="102">
        <f t="shared" ref="G77" si="107">SUMIF($B$40:$B$56,G$71,$AL$40:$AL$56)</f>
        <v>0</v>
      </c>
      <c r="H77" s="102">
        <f t="shared" ref="H77" si="108">SUMIF($B$40:$B$56,G$71,$AL$40:$AL$56)</f>
        <v>0</v>
      </c>
      <c r="I77" s="102">
        <f t="shared" ref="I77" si="109">SUMIF($B$40:$B$56,G$71,$AM$40:$AM$56)</f>
        <v>0</v>
      </c>
      <c r="J77" s="102">
        <f t="shared" ref="J77" si="110">SUMIF($B$40:$B$56,J$71,$AL$40:$AL$56)</f>
        <v>0</v>
      </c>
      <c r="K77" s="102">
        <f t="shared" ref="K77" si="111">SUMIF($B$40:$B$56,J$71,$AL$40:$AL$56)</f>
        <v>0</v>
      </c>
      <c r="L77" s="102">
        <f t="shared" ref="L77" si="112">SUMIF($B$40:$B$56,J$71,$AM$40:$AM$56)</f>
        <v>0</v>
      </c>
      <c r="M77" s="102">
        <f t="shared" ref="M77" si="113">SUMIF($B$40:$B$56,M$71,$AL$40:$AL$56)</f>
        <v>0</v>
      </c>
      <c r="N77" s="102">
        <f t="shared" ref="N77" si="114">SUMIF($B$40:$B$56,M$71,$AL$40:$AL$56)</f>
        <v>0</v>
      </c>
      <c r="O77" s="102">
        <f t="shared" ref="O77" si="115">SUMIF($B$40:$B$56,M$71,$AM$40:$AM$56)</f>
        <v>0</v>
      </c>
      <c r="P77" s="102">
        <f t="shared" ref="P77" si="116">SUMIF($B$40:$B$56,P$71,$AL$40:$AL$56)</f>
        <v>0</v>
      </c>
      <c r="Q77" s="102">
        <f t="shared" ref="Q77" si="117">SUMIF($B$40:$B$56,P$71,$AL$40:$AL$56)</f>
        <v>0</v>
      </c>
      <c r="R77" s="102">
        <f t="shared" ref="R77" si="118">SUMIF($B$40:$B$56,P$71,$AM$40:$AM$56)</f>
        <v>0</v>
      </c>
      <c r="S77" s="102">
        <f t="shared" ref="S77" si="119">SUMIF($B$40:$B$56,S$71,$AL$40:$AL$56)</f>
        <v>0</v>
      </c>
      <c r="T77" s="102">
        <f t="shared" ref="T77" si="120">SUMIF($B$40:$B$56,S$71,$AL$40:$AL$56)</f>
        <v>0</v>
      </c>
      <c r="U77" s="102">
        <f t="shared" ref="U77" si="121">SUMIF($B$40:$B$56,S$71,$AM$40:$AM$56)</f>
        <v>0</v>
      </c>
      <c r="V77" s="102">
        <f t="shared" ref="V77" si="122">SUMIF($B$40:$B$56,V$71,$AL$40:$AL$56)</f>
        <v>0</v>
      </c>
      <c r="W77" s="102">
        <f t="shared" ref="W77" si="123">SUMIF($B$40:$B$56,V$71,$AL$40:$AL$56)</f>
        <v>0</v>
      </c>
      <c r="X77" s="102">
        <f t="shared" ref="X77" si="124">SUMIF($B$40:$B$56,V$71,$AM$40:$AM$56)</f>
        <v>0</v>
      </c>
      <c r="Y77" s="102">
        <f t="shared" ref="Y77" si="125">SUMIF($B$40:$B$56,Y$71,$AL$40:$AL$56)</f>
        <v>0</v>
      </c>
      <c r="Z77" s="102">
        <f t="shared" ref="Z77" si="126">SUMIF($B$40:$B$56,Y$71,$AL$40:$AL$56)</f>
        <v>0</v>
      </c>
      <c r="AA77" s="102">
        <f t="shared" ref="AA77" si="127">SUMIF($B$40:$B$56,Y$71,$AM$40:$AM$56)</f>
        <v>0</v>
      </c>
      <c r="AB77" s="102">
        <f t="shared" ref="AB77" si="128">SUMIF($B$40:$B$56,AB$71,$AL$40:$AL$56)</f>
        <v>0</v>
      </c>
      <c r="AC77" s="102">
        <f t="shared" ref="AC77" si="129">SUMIF($B$40:$B$56,AB$71,$AL$40:$AL$56)</f>
        <v>0</v>
      </c>
      <c r="AD77" s="102">
        <f t="shared" ref="AD77" si="130">SUMIF($B$40:$B$56,AB$71,$AM$40:$AM$56)</f>
        <v>0</v>
      </c>
      <c r="AE77" s="102">
        <f t="shared" ref="AE77" si="131">SUMIF($B$40:$B$56,AE$71,$AL$40:$AL$56)</f>
        <v>0</v>
      </c>
      <c r="AF77" s="102">
        <f t="shared" ref="AF77" si="132">SUMIF($B$40:$B$56,AE$71,$AL$40:$AL$56)</f>
        <v>0</v>
      </c>
      <c r="AG77" s="102">
        <f t="shared" ref="AG77" si="133">SUMIF($B$40:$B$56,AE$71,$AM$40:$AM$56)</f>
        <v>0</v>
      </c>
    </row>
    <row r="78" spans="2:33" ht="28.5" customHeight="1" x14ac:dyDescent="0.35">
      <c r="B78" s="211" t="s">
        <v>187</v>
      </c>
      <c r="C78" s="211"/>
      <c r="D78" s="106">
        <f>SUM(D73:D77)</f>
        <v>0</v>
      </c>
      <c r="E78" s="106">
        <f>SUM(E73:E77)</f>
        <v>0</v>
      </c>
      <c r="F78" s="106">
        <f t="shared" ref="F78:AG78" si="134">SUM(F73:F77)</f>
        <v>0</v>
      </c>
      <c r="G78" s="106">
        <f t="shared" si="134"/>
        <v>0</v>
      </c>
      <c r="H78" s="106">
        <f t="shared" si="134"/>
        <v>0</v>
      </c>
      <c r="I78" s="106">
        <f t="shared" si="134"/>
        <v>0</v>
      </c>
      <c r="J78" s="106">
        <f t="shared" si="134"/>
        <v>0</v>
      </c>
      <c r="K78" s="106">
        <f t="shared" si="134"/>
        <v>0</v>
      </c>
      <c r="L78" s="106">
        <f t="shared" si="134"/>
        <v>0</v>
      </c>
      <c r="M78" s="106">
        <f t="shared" si="134"/>
        <v>0</v>
      </c>
      <c r="N78" s="106">
        <f t="shared" si="134"/>
        <v>0</v>
      </c>
      <c r="O78" s="106">
        <f t="shared" si="134"/>
        <v>0</v>
      </c>
      <c r="P78" s="106">
        <f t="shared" si="134"/>
        <v>0</v>
      </c>
      <c r="Q78" s="106">
        <f t="shared" si="134"/>
        <v>0</v>
      </c>
      <c r="R78" s="106">
        <f t="shared" si="134"/>
        <v>0</v>
      </c>
      <c r="S78" s="106">
        <f t="shared" si="134"/>
        <v>0</v>
      </c>
      <c r="T78" s="106">
        <f t="shared" si="134"/>
        <v>0</v>
      </c>
      <c r="U78" s="106">
        <f t="shared" si="134"/>
        <v>0</v>
      </c>
      <c r="V78" s="106">
        <f t="shared" si="134"/>
        <v>0</v>
      </c>
      <c r="W78" s="106">
        <f t="shared" si="134"/>
        <v>0</v>
      </c>
      <c r="X78" s="106">
        <f t="shared" si="134"/>
        <v>0</v>
      </c>
      <c r="Y78" s="106">
        <f t="shared" si="134"/>
        <v>0</v>
      </c>
      <c r="Z78" s="106">
        <f t="shared" si="134"/>
        <v>0</v>
      </c>
      <c r="AA78" s="106">
        <f t="shared" si="134"/>
        <v>0</v>
      </c>
      <c r="AB78" s="106">
        <f t="shared" si="134"/>
        <v>0</v>
      </c>
      <c r="AC78" s="106">
        <f t="shared" si="134"/>
        <v>0</v>
      </c>
      <c r="AD78" s="106">
        <f t="shared" si="134"/>
        <v>0</v>
      </c>
      <c r="AE78" s="106">
        <f t="shared" si="134"/>
        <v>0</v>
      </c>
      <c r="AF78" s="106">
        <f t="shared" si="134"/>
        <v>0</v>
      </c>
      <c r="AG78" s="106">
        <f t="shared" si="134"/>
        <v>0</v>
      </c>
    </row>
    <row r="79" spans="2:33" x14ac:dyDescent="0.35">
      <c r="AF79" s="23"/>
      <c r="AG79" s="23"/>
    </row>
    <row r="80" spans="2:33" x14ac:dyDescent="0.35">
      <c r="AF80" s="23"/>
      <c r="AG80" s="23"/>
    </row>
    <row r="81" spans="2:33" ht="24" customHeight="1" thickBot="1" x14ac:dyDescent="0.4">
      <c r="B81" s="210" t="s">
        <v>188</v>
      </c>
      <c r="C81" s="210"/>
      <c r="D81" s="210"/>
      <c r="E81" s="210"/>
      <c r="F81" s="210"/>
      <c r="G81" s="210"/>
      <c r="H81" s="210"/>
      <c r="I81" s="210"/>
      <c r="J81" s="210"/>
      <c r="K81" s="210"/>
      <c r="L81" s="210"/>
      <c r="M81" s="210"/>
      <c r="AF81" s="23"/>
      <c r="AG81" s="23"/>
    </row>
    <row r="82" spans="2:33" ht="15" thickTop="1" x14ac:dyDescent="0.35">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row>
    <row r="83" spans="2:33" x14ac:dyDescent="0.35">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row>
    <row r="84" spans="2:33" x14ac:dyDescent="0.35">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row>
    <row r="85" spans="2:33" ht="18.649999999999999" customHeight="1" x14ac:dyDescent="0.35">
      <c r="B85" s="199"/>
      <c r="C85" s="199"/>
      <c r="D85" s="199" t="s">
        <v>175</v>
      </c>
      <c r="E85" s="199"/>
      <c r="F85" s="199"/>
      <c r="G85" s="199" t="s">
        <v>167</v>
      </c>
      <c r="H85" s="199"/>
      <c r="I85" s="199"/>
      <c r="J85" s="199" t="s">
        <v>176</v>
      </c>
      <c r="K85" s="199"/>
      <c r="L85" s="199"/>
      <c r="M85" s="199" t="s">
        <v>177</v>
      </c>
      <c r="N85" s="199"/>
      <c r="O85" s="199"/>
      <c r="P85" s="199" t="s">
        <v>178</v>
      </c>
      <c r="Q85" s="199"/>
      <c r="R85" s="199"/>
      <c r="S85" s="199" t="s">
        <v>179</v>
      </c>
      <c r="T85" s="199"/>
      <c r="U85" s="199"/>
      <c r="V85" s="204" t="s">
        <v>180</v>
      </c>
      <c r="W85" s="205"/>
      <c r="X85" s="206"/>
      <c r="Y85" s="199" t="s">
        <v>181</v>
      </c>
      <c r="Z85" s="199"/>
      <c r="AA85" s="199"/>
      <c r="AB85" s="199" t="s">
        <v>182</v>
      </c>
      <c r="AC85" s="199"/>
      <c r="AD85" s="199"/>
      <c r="AE85" s="199" t="s">
        <v>183</v>
      </c>
      <c r="AF85" s="199"/>
      <c r="AG85" s="199"/>
    </row>
    <row r="86" spans="2:33" ht="62.5" customHeight="1" x14ac:dyDescent="0.35">
      <c r="B86" s="175" t="s">
        <v>189</v>
      </c>
      <c r="C86" s="175"/>
      <c r="D86" s="107" t="s">
        <v>158</v>
      </c>
      <c r="E86" s="107" t="s">
        <v>185</v>
      </c>
      <c r="F86" s="107" t="s">
        <v>186</v>
      </c>
      <c r="G86" s="107" t="s">
        <v>158</v>
      </c>
      <c r="H86" s="107" t="s">
        <v>185</v>
      </c>
      <c r="I86" s="107" t="s">
        <v>186</v>
      </c>
      <c r="J86" s="107" t="s">
        <v>158</v>
      </c>
      <c r="K86" s="107" t="s">
        <v>185</v>
      </c>
      <c r="L86" s="107" t="s">
        <v>186</v>
      </c>
      <c r="M86" s="107" t="s">
        <v>158</v>
      </c>
      <c r="N86" s="107" t="s">
        <v>185</v>
      </c>
      <c r="O86" s="107" t="s">
        <v>186</v>
      </c>
      <c r="P86" s="107" t="s">
        <v>158</v>
      </c>
      <c r="Q86" s="107" t="s">
        <v>185</v>
      </c>
      <c r="R86" s="107" t="s">
        <v>186</v>
      </c>
      <c r="S86" s="107" t="s">
        <v>158</v>
      </c>
      <c r="T86" s="107" t="s">
        <v>185</v>
      </c>
      <c r="U86" s="107" t="s">
        <v>186</v>
      </c>
      <c r="V86" s="107" t="s">
        <v>158</v>
      </c>
      <c r="W86" s="107" t="s">
        <v>185</v>
      </c>
      <c r="X86" s="107" t="s">
        <v>186</v>
      </c>
      <c r="Y86" s="107" t="s">
        <v>158</v>
      </c>
      <c r="Z86" s="107" t="s">
        <v>185</v>
      </c>
      <c r="AA86" s="107" t="s">
        <v>186</v>
      </c>
      <c r="AB86" s="107" t="s">
        <v>158</v>
      </c>
      <c r="AC86" s="107" t="s">
        <v>185</v>
      </c>
      <c r="AD86" s="107" t="s">
        <v>186</v>
      </c>
      <c r="AE86" s="107" t="s">
        <v>158</v>
      </c>
      <c r="AF86" s="107" t="s">
        <v>185</v>
      </c>
      <c r="AG86" s="107" t="s">
        <v>186</v>
      </c>
    </row>
    <row r="87" spans="2:33" ht="21" customHeight="1" x14ac:dyDescent="0.35">
      <c r="B87" s="157" t="s">
        <v>119</v>
      </c>
      <c r="C87" s="157"/>
      <c r="D87" s="102">
        <f t="shared" ref="D87:D96" si="135">SUMIFS($AH$40:$AH$56,$B$40:$B$56,D$85,$F$40:$F$56,$B87)</f>
        <v>0</v>
      </c>
      <c r="E87" s="102">
        <f t="shared" ref="E87:E96" si="136">SUMIFS($AI$40:$AI$56,$B$40:$B$56,D$85,$F$40:$F$56,$B87)</f>
        <v>0</v>
      </c>
      <c r="F87" s="102">
        <f>IFERROR(INDEX($G$25:$G$34,MATCH($B87,$B$25:$B$34,0))*E87,0)</f>
        <v>0</v>
      </c>
      <c r="G87" s="102">
        <f t="shared" ref="G87:G96" si="137">SUMIFS($AH$40:$AH$56,$B$40:$B$56,G$85,$F$40:$F$56,$B87)</f>
        <v>0</v>
      </c>
      <c r="H87" s="102">
        <f t="shared" ref="H87:H96" si="138">SUMIFS($AI$40:$AI$56,$B$40:$B$56,G$85,$F$40:$F$56,$B87)</f>
        <v>0</v>
      </c>
      <c r="I87" s="102">
        <f>IFERROR(INDEX($G$25:$G$34,MATCH($B87,$B$25:$B$34,0))*H87,0)</f>
        <v>0</v>
      </c>
      <c r="J87" s="102">
        <f t="shared" ref="J87:J96" si="139">SUMIFS($AH$40:$AH$56,$B$40:$B$56,J$85,$F$40:$F$56,$B87)</f>
        <v>0</v>
      </c>
      <c r="K87" s="102">
        <f t="shared" ref="K87" si="140">SUMIFS($AI$40:$AI$56,$B$40:$B$56,J$85,$F$40:$F$56,$B87)</f>
        <v>0</v>
      </c>
      <c r="L87" s="102">
        <f t="shared" ref="L87:L96" si="141">IFERROR(INDEX($G$25:$G$34,MATCH($B87,$B$25:$B$34,0))*K87,0)</f>
        <v>0</v>
      </c>
      <c r="M87" s="102">
        <f t="shared" ref="M87:M96" si="142">SUMIFS($AH$40:$AH$56,$B$40:$B$56,M$85,$F$40:$F$56,$B87)</f>
        <v>0</v>
      </c>
      <c r="N87" s="102">
        <f t="shared" ref="N87" si="143">SUMIFS($AI$40:$AI$56,$B$40:$B$56,M$85,$F$40:$F$56,$B87)</f>
        <v>0</v>
      </c>
      <c r="O87" s="102">
        <f t="shared" ref="O87:O96" si="144">IFERROR(INDEX($G$25:$G$34,MATCH($B87,$B$25:$B$34,0))*N87,0)</f>
        <v>0</v>
      </c>
      <c r="P87" s="102">
        <f t="shared" ref="P87:P96" si="145">SUMIFS($AH$40:$AH$56,$B$40:$B$56,P$85,$F$40:$F$56,$B87)</f>
        <v>0</v>
      </c>
      <c r="Q87" s="102">
        <f t="shared" ref="Q87" si="146">SUMIFS($AI$40:$AI$56,$B$40:$B$56,P$85,$F$40:$F$56,$B87)</f>
        <v>0</v>
      </c>
      <c r="R87" s="102">
        <f t="shared" ref="R87:R96" si="147">IFERROR(INDEX($G$25:$G$34,MATCH($B87,$B$25:$B$34,0))*Q87,0)</f>
        <v>0</v>
      </c>
      <c r="S87" s="102">
        <f t="shared" ref="S87:S96" si="148">SUMIFS($AH$40:$AH$56,$B$40:$B$56,S$85,$F$40:$F$56,$B87)</f>
        <v>0</v>
      </c>
      <c r="T87" s="102">
        <f t="shared" ref="T87" si="149">SUMIFS($AI$40:$AI$56,$B$40:$B$56,S$85,$F$40:$F$56,$B87)</f>
        <v>0</v>
      </c>
      <c r="U87" s="102">
        <f t="shared" ref="U87:U96" si="150">IFERROR(INDEX($G$25:$G$34,MATCH($B87,$B$25:$B$34,0))*T87,0)</f>
        <v>0</v>
      </c>
      <c r="V87" s="102">
        <f t="shared" ref="V87:V96" si="151">SUMIFS($AH$40:$AH$56,$B$40:$B$56,V$85,$F$40:$F$56,$B87)</f>
        <v>0</v>
      </c>
      <c r="W87" s="102">
        <f t="shared" ref="W87" si="152">SUMIFS($AI$40:$AI$56,$B$40:$B$56,V$85,$F$40:$F$56,$B87)</f>
        <v>0</v>
      </c>
      <c r="X87" s="102">
        <f t="shared" ref="X87:X96" si="153">IFERROR(INDEX($G$25:$G$34,MATCH($B87,$B$25:$B$34,0))*W87,0)</f>
        <v>0</v>
      </c>
      <c r="Y87" s="102">
        <f t="shared" ref="Y87:Y96" si="154">SUMIFS($AH$40:$AH$56,$B$40:$B$56,Y$85,$F$40:$F$56,$B87)</f>
        <v>0</v>
      </c>
      <c r="Z87" s="102">
        <f t="shared" ref="Z87" si="155">SUMIFS($AI$40:$AI$56,$B$40:$B$56,Y$85,$F$40:$F$56,$B87)</f>
        <v>0</v>
      </c>
      <c r="AA87" s="102">
        <f t="shared" ref="AA87:AA96" si="156">IFERROR(INDEX($G$25:$G$34,MATCH($B87,$B$25:$B$34,0))*Z87,0)</f>
        <v>0</v>
      </c>
      <c r="AB87" s="102">
        <f t="shared" ref="AB87:AB96" si="157">SUMIFS($AH$40:$AH$56,$B$40:$B$56,AB$85,$F$40:$F$56,$B87)</f>
        <v>0</v>
      </c>
      <c r="AC87" s="102">
        <f t="shared" ref="AC87" si="158">SUMIFS($AI$40:$AI$56,$B$40:$B$56,AB$85,$F$40:$F$56,$B87)</f>
        <v>0</v>
      </c>
      <c r="AD87" s="102">
        <f t="shared" ref="AD87:AD96" si="159">IFERROR(INDEX($G$25:$G$34,MATCH($B87,$B$25:$B$34,0))*AC87,0)</f>
        <v>0</v>
      </c>
      <c r="AE87" s="102">
        <f t="shared" ref="AE87:AE96" si="160">SUMIFS($AH$40:$AH$56,$B$40:$B$56,AE$85,$F$40:$F$56,$B87)</f>
        <v>0</v>
      </c>
      <c r="AF87" s="102">
        <f t="shared" ref="AF87" si="161">SUMIFS($AI$40:$AI$56,$B$40:$B$56,AE$85,$F$40:$F$56,$B87)</f>
        <v>0</v>
      </c>
      <c r="AG87" s="102">
        <f t="shared" ref="AG87:AG96" si="162">IFERROR(INDEX($G$25:$G$34,MATCH($B87,$B$25:$B$34,0))*AF87,0)</f>
        <v>0</v>
      </c>
    </row>
    <row r="88" spans="2:33" ht="21" customHeight="1" x14ac:dyDescent="0.35">
      <c r="B88" s="157" t="s">
        <v>121</v>
      </c>
      <c r="C88" s="157"/>
      <c r="D88" s="102">
        <f t="shared" si="135"/>
        <v>0</v>
      </c>
      <c r="E88" s="102">
        <f t="shared" si="136"/>
        <v>0</v>
      </c>
      <c r="F88" s="102">
        <f t="shared" ref="F88:F96" si="163">IFERROR(INDEX($G$25:$G$34,MATCH($B88,$B$25:$B$34,0))*E88,0)</f>
        <v>0</v>
      </c>
      <c r="G88" s="102">
        <f t="shared" si="137"/>
        <v>0</v>
      </c>
      <c r="H88" s="102">
        <f t="shared" si="138"/>
        <v>0</v>
      </c>
      <c r="I88" s="102">
        <f t="shared" ref="I88:I96" si="164">IFERROR(INDEX($G$25:$G$34,MATCH($B88,$B$25:$B$34,0))*H88,0)</f>
        <v>0</v>
      </c>
      <c r="J88" s="102">
        <f t="shared" si="139"/>
        <v>0</v>
      </c>
      <c r="K88" s="102">
        <f t="shared" ref="K88" si="165">SUMIFS($AI$40:$AI$56,$B$40:$B$56,J$85,$F$40:$F$56,$B88)</f>
        <v>0</v>
      </c>
      <c r="L88" s="102">
        <f t="shared" si="141"/>
        <v>0</v>
      </c>
      <c r="M88" s="102">
        <f t="shared" si="142"/>
        <v>0</v>
      </c>
      <c r="N88" s="102">
        <f t="shared" ref="N88" si="166">SUMIFS($AI$40:$AI$56,$B$40:$B$56,M$85,$F$40:$F$56,$B88)</f>
        <v>0</v>
      </c>
      <c r="O88" s="102">
        <f t="shared" si="144"/>
        <v>0</v>
      </c>
      <c r="P88" s="102">
        <f t="shared" si="145"/>
        <v>0</v>
      </c>
      <c r="Q88" s="102">
        <f t="shared" ref="Q88" si="167">SUMIFS($AI$40:$AI$56,$B$40:$B$56,P$85,$F$40:$F$56,$B88)</f>
        <v>0</v>
      </c>
      <c r="R88" s="102">
        <f t="shared" si="147"/>
        <v>0</v>
      </c>
      <c r="S88" s="102">
        <f t="shared" si="148"/>
        <v>0</v>
      </c>
      <c r="T88" s="102">
        <f t="shared" ref="T88" si="168">SUMIFS($AI$40:$AI$56,$B$40:$B$56,S$85,$F$40:$F$56,$B88)</f>
        <v>0</v>
      </c>
      <c r="U88" s="102">
        <f t="shared" si="150"/>
        <v>0</v>
      </c>
      <c r="V88" s="102">
        <f t="shared" si="151"/>
        <v>0</v>
      </c>
      <c r="W88" s="102">
        <f t="shared" ref="W88" si="169">SUMIFS($AI$40:$AI$56,$B$40:$B$56,V$85,$F$40:$F$56,$B88)</f>
        <v>0</v>
      </c>
      <c r="X88" s="102">
        <f t="shared" si="153"/>
        <v>0</v>
      </c>
      <c r="Y88" s="102">
        <f t="shared" si="154"/>
        <v>0</v>
      </c>
      <c r="Z88" s="102">
        <f t="shared" ref="Z88" si="170">SUMIFS($AI$40:$AI$56,$B$40:$B$56,Y$85,$F$40:$F$56,$B88)</f>
        <v>0</v>
      </c>
      <c r="AA88" s="102">
        <f t="shared" si="156"/>
        <v>0</v>
      </c>
      <c r="AB88" s="102">
        <f t="shared" si="157"/>
        <v>0</v>
      </c>
      <c r="AC88" s="102">
        <f t="shared" ref="AC88" si="171">SUMIFS($AI$40:$AI$56,$B$40:$B$56,AB$85,$F$40:$F$56,$B88)</f>
        <v>0</v>
      </c>
      <c r="AD88" s="102">
        <f t="shared" si="159"/>
        <v>0</v>
      </c>
      <c r="AE88" s="102">
        <f t="shared" si="160"/>
        <v>0</v>
      </c>
      <c r="AF88" s="102">
        <f t="shared" ref="AF88" si="172">SUMIFS($AI$40:$AI$56,$B$40:$B$56,AE$85,$F$40:$F$56,$B88)</f>
        <v>0</v>
      </c>
      <c r="AG88" s="102">
        <f t="shared" si="162"/>
        <v>0</v>
      </c>
    </row>
    <row r="89" spans="2:33" ht="21" customHeight="1" x14ac:dyDescent="0.35">
      <c r="B89" s="157" t="s">
        <v>123</v>
      </c>
      <c r="C89" s="157"/>
      <c r="D89" s="102">
        <f t="shared" si="135"/>
        <v>0</v>
      </c>
      <c r="E89" s="102">
        <f>SUMIFS($AI$40:$AI$56,$B$40:$B$56,D$85,$F$40:$F$56,$B89)</f>
        <v>0</v>
      </c>
      <c r="F89" s="102">
        <f t="shared" si="163"/>
        <v>0</v>
      </c>
      <c r="G89" s="102">
        <f t="shared" si="137"/>
        <v>0</v>
      </c>
      <c r="H89" s="102">
        <f t="shared" si="138"/>
        <v>0</v>
      </c>
      <c r="I89" s="102">
        <f t="shared" si="164"/>
        <v>0</v>
      </c>
      <c r="J89" s="102">
        <f t="shared" si="139"/>
        <v>0</v>
      </c>
      <c r="K89" s="102">
        <f t="shared" ref="K89" si="173">SUMIFS($AI$40:$AI$56,$B$40:$B$56,J$85,$F$40:$F$56,$B89)</f>
        <v>0</v>
      </c>
      <c r="L89" s="102">
        <f t="shared" si="141"/>
        <v>0</v>
      </c>
      <c r="M89" s="102">
        <f t="shared" si="142"/>
        <v>0</v>
      </c>
      <c r="N89" s="102">
        <f t="shared" ref="N89" si="174">SUMIFS($AI$40:$AI$56,$B$40:$B$56,M$85,$F$40:$F$56,$B89)</f>
        <v>0</v>
      </c>
      <c r="O89" s="102">
        <f t="shared" si="144"/>
        <v>0</v>
      </c>
      <c r="P89" s="102">
        <f t="shared" si="145"/>
        <v>0</v>
      </c>
      <c r="Q89" s="102">
        <f t="shared" ref="Q89" si="175">SUMIFS($AI$40:$AI$56,$B$40:$B$56,P$85,$F$40:$F$56,$B89)</f>
        <v>0</v>
      </c>
      <c r="R89" s="102">
        <f t="shared" si="147"/>
        <v>0</v>
      </c>
      <c r="S89" s="102">
        <f t="shared" si="148"/>
        <v>0</v>
      </c>
      <c r="T89" s="102">
        <f t="shared" ref="T89" si="176">SUMIFS($AI$40:$AI$56,$B$40:$B$56,S$85,$F$40:$F$56,$B89)</f>
        <v>0</v>
      </c>
      <c r="U89" s="102">
        <f t="shared" si="150"/>
        <v>0</v>
      </c>
      <c r="V89" s="102">
        <f t="shared" si="151"/>
        <v>0</v>
      </c>
      <c r="W89" s="102">
        <f t="shared" ref="W89" si="177">SUMIFS($AI$40:$AI$56,$B$40:$B$56,V$85,$F$40:$F$56,$B89)</f>
        <v>0</v>
      </c>
      <c r="X89" s="102">
        <f t="shared" si="153"/>
        <v>0</v>
      </c>
      <c r="Y89" s="102">
        <f t="shared" si="154"/>
        <v>0</v>
      </c>
      <c r="Z89" s="102">
        <f t="shared" ref="Z89" si="178">SUMIFS($AI$40:$AI$56,$B$40:$B$56,Y$85,$F$40:$F$56,$B89)</f>
        <v>0</v>
      </c>
      <c r="AA89" s="102">
        <f t="shared" si="156"/>
        <v>0</v>
      </c>
      <c r="AB89" s="102">
        <f t="shared" si="157"/>
        <v>0</v>
      </c>
      <c r="AC89" s="102">
        <f t="shared" ref="AC89" si="179">SUMIFS($AI$40:$AI$56,$B$40:$B$56,AB$85,$F$40:$F$56,$B89)</f>
        <v>0</v>
      </c>
      <c r="AD89" s="102">
        <f t="shared" si="159"/>
        <v>0</v>
      </c>
      <c r="AE89" s="102">
        <f t="shared" si="160"/>
        <v>0</v>
      </c>
      <c r="AF89" s="102">
        <f t="shared" ref="AF89" si="180">SUMIFS($AI$40:$AI$56,$B$40:$B$56,AE$85,$F$40:$F$56,$B89)</f>
        <v>0</v>
      </c>
      <c r="AG89" s="102">
        <f t="shared" si="162"/>
        <v>0</v>
      </c>
    </row>
    <row r="90" spans="2:33" ht="21" customHeight="1" x14ac:dyDescent="0.35">
      <c r="B90" s="157" t="s">
        <v>125</v>
      </c>
      <c r="C90" s="157"/>
      <c r="D90" s="102">
        <f t="shared" si="135"/>
        <v>0</v>
      </c>
      <c r="E90" s="102">
        <f t="shared" si="136"/>
        <v>0</v>
      </c>
      <c r="F90" s="102">
        <f t="shared" si="163"/>
        <v>0</v>
      </c>
      <c r="G90" s="102">
        <f t="shared" si="137"/>
        <v>0</v>
      </c>
      <c r="H90" s="102">
        <f t="shared" si="138"/>
        <v>0</v>
      </c>
      <c r="I90" s="102">
        <f t="shared" si="164"/>
        <v>0</v>
      </c>
      <c r="J90" s="102">
        <f t="shared" si="139"/>
        <v>0</v>
      </c>
      <c r="K90" s="102">
        <f t="shared" ref="K90" si="181">SUMIFS($AI$40:$AI$56,$B$40:$B$56,J$85,$F$40:$F$56,$B90)</f>
        <v>0</v>
      </c>
      <c r="L90" s="102">
        <f t="shared" si="141"/>
        <v>0</v>
      </c>
      <c r="M90" s="102">
        <f t="shared" si="142"/>
        <v>0</v>
      </c>
      <c r="N90" s="102">
        <f t="shared" ref="N90" si="182">SUMIFS($AI$40:$AI$56,$B$40:$B$56,M$85,$F$40:$F$56,$B90)</f>
        <v>0</v>
      </c>
      <c r="O90" s="102">
        <f t="shared" si="144"/>
        <v>0</v>
      </c>
      <c r="P90" s="102">
        <f t="shared" si="145"/>
        <v>0</v>
      </c>
      <c r="Q90" s="102">
        <f t="shared" ref="Q90" si="183">SUMIFS($AI$40:$AI$56,$B$40:$B$56,P$85,$F$40:$F$56,$B90)</f>
        <v>0</v>
      </c>
      <c r="R90" s="102">
        <f t="shared" si="147"/>
        <v>0</v>
      </c>
      <c r="S90" s="102">
        <f t="shared" si="148"/>
        <v>0</v>
      </c>
      <c r="T90" s="102">
        <f t="shared" ref="T90" si="184">SUMIFS($AI$40:$AI$56,$B$40:$B$56,S$85,$F$40:$F$56,$B90)</f>
        <v>0</v>
      </c>
      <c r="U90" s="102">
        <f t="shared" si="150"/>
        <v>0</v>
      </c>
      <c r="V90" s="102">
        <f t="shared" si="151"/>
        <v>0</v>
      </c>
      <c r="W90" s="102">
        <f t="shared" ref="W90" si="185">SUMIFS($AI$40:$AI$56,$B$40:$B$56,V$85,$F$40:$F$56,$B90)</f>
        <v>0</v>
      </c>
      <c r="X90" s="102">
        <f t="shared" si="153"/>
        <v>0</v>
      </c>
      <c r="Y90" s="102">
        <f t="shared" si="154"/>
        <v>0</v>
      </c>
      <c r="Z90" s="102">
        <f t="shared" ref="Z90" si="186">SUMIFS($AI$40:$AI$56,$B$40:$B$56,Y$85,$F$40:$F$56,$B90)</f>
        <v>0</v>
      </c>
      <c r="AA90" s="102">
        <f t="shared" si="156"/>
        <v>0</v>
      </c>
      <c r="AB90" s="102">
        <f t="shared" si="157"/>
        <v>0</v>
      </c>
      <c r="AC90" s="102">
        <f t="shared" ref="AC90" si="187">SUMIFS($AI$40:$AI$56,$B$40:$B$56,AB$85,$F$40:$F$56,$B90)</f>
        <v>0</v>
      </c>
      <c r="AD90" s="102">
        <f t="shared" si="159"/>
        <v>0</v>
      </c>
      <c r="AE90" s="102">
        <f t="shared" si="160"/>
        <v>0</v>
      </c>
      <c r="AF90" s="102">
        <f t="shared" ref="AF90" si="188">SUMIFS($AI$40:$AI$56,$B$40:$B$56,AE$85,$F$40:$F$56,$B90)</f>
        <v>0</v>
      </c>
      <c r="AG90" s="102">
        <f t="shared" si="162"/>
        <v>0</v>
      </c>
    </row>
    <row r="91" spans="2:33" ht="21" customHeight="1" x14ac:dyDescent="0.35">
      <c r="B91" s="157" t="s">
        <v>127</v>
      </c>
      <c r="C91" s="157"/>
      <c r="D91" s="102">
        <f>SUMIFS($AH$40:$AH$56,$B$40:$B$56,D$85,$F$40:$F$56,$B91)</f>
        <v>0</v>
      </c>
      <c r="E91" s="102">
        <f t="shared" si="136"/>
        <v>0</v>
      </c>
      <c r="F91" s="102">
        <f t="shared" si="163"/>
        <v>0</v>
      </c>
      <c r="G91" s="102">
        <f t="shared" si="137"/>
        <v>0</v>
      </c>
      <c r="H91" s="102">
        <f t="shared" si="138"/>
        <v>0</v>
      </c>
      <c r="I91" s="102">
        <f t="shared" si="164"/>
        <v>0</v>
      </c>
      <c r="J91" s="102">
        <f t="shared" si="139"/>
        <v>0</v>
      </c>
      <c r="K91" s="102">
        <f t="shared" ref="K91" si="189">SUMIFS($AI$40:$AI$56,$B$40:$B$56,J$85,$F$40:$F$56,$B91)</f>
        <v>0</v>
      </c>
      <c r="L91" s="102">
        <f t="shared" si="141"/>
        <v>0</v>
      </c>
      <c r="M91" s="102">
        <f t="shared" si="142"/>
        <v>0</v>
      </c>
      <c r="N91" s="102">
        <f t="shared" ref="N91" si="190">SUMIFS($AI$40:$AI$56,$B$40:$B$56,M$85,$F$40:$F$56,$B91)</f>
        <v>0</v>
      </c>
      <c r="O91" s="102">
        <f t="shared" si="144"/>
        <v>0</v>
      </c>
      <c r="P91" s="102">
        <f t="shared" si="145"/>
        <v>0</v>
      </c>
      <c r="Q91" s="102">
        <f t="shared" ref="Q91" si="191">SUMIFS($AI$40:$AI$56,$B$40:$B$56,P$85,$F$40:$F$56,$B91)</f>
        <v>0</v>
      </c>
      <c r="R91" s="102">
        <f t="shared" si="147"/>
        <v>0</v>
      </c>
      <c r="S91" s="102">
        <f t="shared" si="148"/>
        <v>0</v>
      </c>
      <c r="T91" s="102">
        <f t="shared" ref="T91" si="192">SUMIFS($AI$40:$AI$56,$B$40:$B$56,S$85,$F$40:$F$56,$B91)</f>
        <v>0</v>
      </c>
      <c r="U91" s="102">
        <f t="shared" si="150"/>
        <v>0</v>
      </c>
      <c r="V91" s="102">
        <f t="shared" si="151"/>
        <v>0</v>
      </c>
      <c r="W91" s="102">
        <f t="shared" ref="W91" si="193">SUMIFS($AI$40:$AI$56,$B$40:$B$56,V$85,$F$40:$F$56,$B91)</f>
        <v>0</v>
      </c>
      <c r="X91" s="102">
        <f t="shared" si="153"/>
        <v>0</v>
      </c>
      <c r="Y91" s="102">
        <f t="shared" si="154"/>
        <v>0</v>
      </c>
      <c r="Z91" s="102">
        <f t="shared" ref="Z91" si="194">SUMIFS($AI$40:$AI$56,$B$40:$B$56,Y$85,$F$40:$F$56,$B91)</f>
        <v>0</v>
      </c>
      <c r="AA91" s="102">
        <f t="shared" si="156"/>
        <v>0</v>
      </c>
      <c r="AB91" s="102">
        <f t="shared" si="157"/>
        <v>0</v>
      </c>
      <c r="AC91" s="102">
        <f t="shared" ref="AC91" si="195">SUMIFS($AI$40:$AI$56,$B$40:$B$56,AB$85,$F$40:$F$56,$B91)</f>
        <v>0</v>
      </c>
      <c r="AD91" s="102">
        <f t="shared" si="159"/>
        <v>0</v>
      </c>
      <c r="AE91" s="102">
        <f t="shared" si="160"/>
        <v>0</v>
      </c>
      <c r="AF91" s="102">
        <f t="shared" ref="AF91" si="196">SUMIFS($AI$40:$AI$56,$B$40:$B$56,AE$85,$F$40:$F$56,$B91)</f>
        <v>0</v>
      </c>
      <c r="AG91" s="102">
        <f t="shared" si="162"/>
        <v>0</v>
      </c>
    </row>
    <row r="92" spans="2:33" ht="21" customHeight="1" x14ac:dyDescent="0.35">
      <c r="B92" s="157" t="s">
        <v>129</v>
      </c>
      <c r="C92" s="157"/>
      <c r="D92" s="102">
        <f t="shared" si="135"/>
        <v>0</v>
      </c>
      <c r="E92" s="102">
        <f t="shared" si="136"/>
        <v>0</v>
      </c>
      <c r="F92" s="102">
        <f t="shared" si="163"/>
        <v>0</v>
      </c>
      <c r="G92" s="102">
        <f t="shared" si="137"/>
        <v>0</v>
      </c>
      <c r="H92" s="102">
        <f t="shared" si="138"/>
        <v>0</v>
      </c>
      <c r="I92" s="102">
        <f t="shared" si="164"/>
        <v>0</v>
      </c>
      <c r="J92" s="102">
        <f t="shared" si="139"/>
        <v>0</v>
      </c>
      <c r="K92" s="102">
        <f t="shared" ref="K92" si="197">SUMIFS($AI$40:$AI$56,$B$40:$B$56,J$85,$F$40:$F$56,$B92)</f>
        <v>0</v>
      </c>
      <c r="L92" s="102">
        <f t="shared" si="141"/>
        <v>0</v>
      </c>
      <c r="M92" s="102">
        <f t="shared" si="142"/>
        <v>0</v>
      </c>
      <c r="N92" s="102">
        <f t="shared" ref="N92" si="198">SUMIFS($AI$40:$AI$56,$B$40:$B$56,M$85,$F$40:$F$56,$B92)</f>
        <v>0</v>
      </c>
      <c r="O92" s="102">
        <f t="shared" si="144"/>
        <v>0</v>
      </c>
      <c r="P92" s="102">
        <f t="shared" si="145"/>
        <v>0</v>
      </c>
      <c r="Q92" s="102">
        <f t="shared" ref="Q92" si="199">SUMIFS($AI$40:$AI$56,$B$40:$B$56,P$85,$F$40:$F$56,$B92)</f>
        <v>0</v>
      </c>
      <c r="R92" s="102">
        <f t="shared" si="147"/>
        <v>0</v>
      </c>
      <c r="S92" s="102">
        <f t="shared" si="148"/>
        <v>0</v>
      </c>
      <c r="T92" s="102">
        <f t="shared" ref="T92" si="200">SUMIFS($AI$40:$AI$56,$B$40:$B$56,S$85,$F$40:$F$56,$B92)</f>
        <v>0</v>
      </c>
      <c r="U92" s="102">
        <f t="shared" si="150"/>
        <v>0</v>
      </c>
      <c r="V92" s="102">
        <f t="shared" si="151"/>
        <v>0</v>
      </c>
      <c r="W92" s="102">
        <f t="shared" ref="W92" si="201">SUMIFS($AI$40:$AI$56,$B$40:$B$56,V$85,$F$40:$F$56,$B92)</f>
        <v>0</v>
      </c>
      <c r="X92" s="102">
        <f t="shared" si="153"/>
        <v>0</v>
      </c>
      <c r="Y92" s="102">
        <f t="shared" si="154"/>
        <v>0</v>
      </c>
      <c r="Z92" s="102">
        <f t="shared" ref="Z92" si="202">SUMIFS($AI$40:$AI$56,$B$40:$B$56,Y$85,$F$40:$F$56,$B92)</f>
        <v>0</v>
      </c>
      <c r="AA92" s="102">
        <f t="shared" si="156"/>
        <v>0</v>
      </c>
      <c r="AB92" s="102">
        <f t="shared" si="157"/>
        <v>0</v>
      </c>
      <c r="AC92" s="102">
        <f t="shared" ref="AC92" si="203">SUMIFS($AI$40:$AI$56,$B$40:$B$56,AB$85,$F$40:$F$56,$B92)</f>
        <v>0</v>
      </c>
      <c r="AD92" s="102">
        <f t="shared" si="159"/>
        <v>0</v>
      </c>
      <c r="AE92" s="102">
        <f t="shared" si="160"/>
        <v>0</v>
      </c>
      <c r="AF92" s="102">
        <f t="shared" ref="AF92" si="204">SUMIFS($AI$40:$AI$56,$B$40:$B$56,AE$85,$F$40:$F$56,$B92)</f>
        <v>0</v>
      </c>
      <c r="AG92" s="102">
        <f t="shared" si="162"/>
        <v>0</v>
      </c>
    </row>
    <row r="93" spans="2:33" ht="21" customHeight="1" x14ac:dyDescent="0.35">
      <c r="B93" s="157" t="s">
        <v>130</v>
      </c>
      <c r="C93" s="157"/>
      <c r="D93" s="102">
        <f t="shared" si="135"/>
        <v>0</v>
      </c>
      <c r="E93" s="102">
        <f t="shared" si="136"/>
        <v>0</v>
      </c>
      <c r="F93" s="102">
        <f t="shared" si="163"/>
        <v>0</v>
      </c>
      <c r="G93" s="102">
        <f t="shared" si="137"/>
        <v>0</v>
      </c>
      <c r="H93" s="102">
        <f t="shared" si="138"/>
        <v>0</v>
      </c>
      <c r="I93" s="102">
        <f t="shared" si="164"/>
        <v>0</v>
      </c>
      <c r="J93" s="102">
        <f t="shared" si="139"/>
        <v>0</v>
      </c>
      <c r="K93" s="102">
        <f t="shared" ref="K93" si="205">SUMIFS($AI$40:$AI$56,$B$40:$B$56,J$85,$F$40:$F$56,$B93)</f>
        <v>0</v>
      </c>
      <c r="L93" s="102">
        <f t="shared" si="141"/>
        <v>0</v>
      </c>
      <c r="M93" s="102">
        <f t="shared" si="142"/>
        <v>0</v>
      </c>
      <c r="N93" s="102">
        <f t="shared" ref="N93" si="206">SUMIFS($AI$40:$AI$56,$B$40:$B$56,M$85,$F$40:$F$56,$B93)</f>
        <v>0</v>
      </c>
      <c r="O93" s="102">
        <f t="shared" si="144"/>
        <v>0</v>
      </c>
      <c r="P93" s="102">
        <f t="shared" si="145"/>
        <v>0</v>
      </c>
      <c r="Q93" s="102">
        <f t="shared" ref="Q93" si="207">SUMIFS($AI$40:$AI$56,$B$40:$B$56,P$85,$F$40:$F$56,$B93)</f>
        <v>0</v>
      </c>
      <c r="R93" s="102">
        <f t="shared" si="147"/>
        <v>0</v>
      </c>
      <c r="S93" s="102">
        <f t="shared" si="148"/>
        <v>0</v>
      </c>
      <c r="T93" s="102">
        <f t="shared" ref="T93" si="208">SUMIFS($AI$40:$AI$56,$B$40:$B$56,S$85,$F$40:$F$56,$B93)</f>
        <v>0</v>
      </c>
      <c r="U93" s="102">
        <f t="shared" si="150"/>
        <v>0</v>
      </c>
      <c r="V93" s="102">
        <f t="shared" si="151"/>
        <v>0</v>
      </c>
      <c r="W93" s="102">
        <f t="shared" ref="W93" si="209">SUMIFS($AI$40:$AI$56,$B$40:$B$56,V$85,$F$40:$F$56,$B93)</f>
        <v>0</v>
      </c>
      <c r="X93" s="102">
        <f t="shared" si="153"/>
        <v>0</v>
      </c>
      <c r="Y93" s="102">
        <f t="shared" si="154"/>
        <v>0</v>
      </c>
      <c r="Z93" s="102">
        <f t="shared" ref="Z93" si="210">SUMIFS($AI$40:$AI$56,$B$40:$B$56,Y$85,$F$40:$F$56,$B93)</f>
        <v>0</v>
      </c>
      <c r="AA93" s="102">
        <f t="shared" si="156"/>
        <v>0</v>
      </c>
      <c r="AB93" s="102">
        <f t="shared" si="157"/>
        <v>0</v>
      </c>
      <c r="AC93" s="102">
        <f t="shared" ref="AC93" si="211">SUMIFS($AI$40:$AI$56,$B$40:$B$56,AB$85,$F$40:$F$56,$B93)</f>
        <v>0</v>
      </c>
      <c r="AD93" s="102">
        <f t="shared" si="159"/>
        <v>0</v>
      </c>
      <c r="AE93" s="102">
        <f t="shared" si="160"/>
        <v>0</v>
      </c>
      <c r="AF93" s="102">
        <f t="shared" ref="AF93" si="212">SUMIFS($AI$40:$AI$56,$B$40:$B$56,AE$85,$F$40:$F$56,$B93)</f>
        <v>0</v>
      </c>
      <c r="AG93" s="102">
        <f t="shared" si="162"/>
        <v>0</v>
      </c>
    </row>
    <row r="94" spans="2:33" ht="21" customHeight="1" x14ac:dyDescent="0.35">
      <c r="B94" s="157" t="s">
        <v>131</v>
      </c>
      <c r="C94" s="157"/>
      <c r="D94" s="102">
        <f t="shared" si="135"/>
        <v>0</v>
      </c>
      <c r="E94" s="102">
        <f t="shared" si="136"/>
        <v>0</v>
      </c>
      <c r="F94" s="102">
        <f t="shared" si="163"/>
        <v>0</v>
      </c>
      <c r="G94" s="102">
        <f t="shared" si="137"/>
        <v>0</v>
      </c>
      <c r="H94" s="102">
        <f t="shared" si="138"/>
        <v>0</v>
      </c>
      <c r="I94" s="102">
        <f t="shared" si="164"/>
        <v>0</v>
      </c>
      <c r="J94" s="102">
        <f t="shared" si="139"/>
        <v>0</v>
      </c>
      <c r="K94" s="102">
        <f t="shared" ref="K94" si="213">SUMIFS($AI$40:$AI$56,$B$40:$B$56,J$85,$F$40:$F$56,$B94)</f>
        <v>0</v>
      </c>
      <c r="L94" s="102">
        <f t="shared" si="141"/>
        <v>0</v>
      </c>
      <c r="M94" s="102">
        <f t="shared" si="142"/>
        <v>0</v>
      </c>
      <c r="N94" s="102">
        <f t="shared" ref="N94" si="214">SUMIFS($AI$40:$AI$56,$B$40:$B$56,M$85,$F$40:$F$56,$B94)</f>
        <v>0</v>
      </c>
      <c r="O94" s="102">
        <f t="shared" si="144"/>
        <v>0</v>
      </c>
      <c r="P94" s="102">
        <f t="shared" si="145"/>
        <v>0</v>
      </c>
      <c r="Q94" s="102">
        <f t="shared" ref="Q94" si="215">SUMIFS($AI$40:$AI$56,$B$40:$B$56,P$85,$F$40:$F$56,$B94)</f>
        <v>0</v>
      </c>
      <c r="R94" s="102">
        <f t="shared" si="147"/>
        <v>0</v>
      </c>
      <c r="S94" s="102">
        <f t="shared" si="148"/>
        <v>0</v>
      </c>
      <c r="T94" s="102">
        <f t="shared" ref="T94" si="216">SUMIFS($AI$40:$AI$56,$B$40:$B$56,S$85,$F$40:$F$56,$B94)</f>
        <v>0</v>
      </c>
      <c r="U94" s="102">
        <f t="shared" si="150"/>
        <v>0</v>
      </c>
      <c r="V94" s="102">
        <f t="shared" si="151"/>
        <v>0</v>
      </c>
      <c r="W94" s="102">
        <f t="shared" ref="W94" si="217">SUMIFS($AI$40:$AI$56,$B$40:$B$56,V$85,$F$40:$F$56,$B94)</f>
        <v>0</v>
      </c>
      <c r="X94" s="102">
        <f t="shared" si="153"/>
        <v>0</v>
      </c>
      <c r="Y94" s="102">
        <f t="shared" si="154"/>
        <v>0</v>
      </c>
      <c r="Z94" s="102">
        <f t="shared" ref="Z94" si="218">SUMIFS($AI$40:$AI$56,$B$40:$B$56,Y$85,$F$40:$F$56,$B94)</f>
        <v>0</v>
      </c>
      <c r="AA94" s="102">
        <f t="shared" si="156"/>
        <v>0</v>
      </c>
      <c r="AB94" s="102">
        <f t="shared" si="157"/>
        <v>0</v>
      </c>
      <c r="AC94" s="102">
        <f t="shared" ref="AC94" si="219">SUMIFS($AI$40:$AI$56,$B$40:$B$56,AB$85,$F$40:$F$56,$B94)</f>
        <v>0</v>
      </c>
      <c r="AD94" s="102">
        <f t="shared" si="159"/>
        <v>0</v>
      </c>
      <c r="AE94" s="102">
        <f t="shared" si="160"/>
        <v>0</v>
      </c>
      <c r="AF94" s="102">
        <f t="shared" ref="AF94" si="220">SUMIFS($AI$40:$AI$56,$B$40:$B$56,AE$85,$F$40:$F$56,$B94)</f>
        <v>0</v>
      </c>
      <c r="AG94" s="102">
        <f t="shared" si="162"/>
        <v>0</v>
      </c>
    </row>
    <row r="95" spans="2:33" ht="21" customHeight="1" x14ac:dyDescent="0.35">
      <c r="B95" s="157" t="s">
        <v>132</v>
      </c>
      <c r="C95" s="157"/>
      <c r="D95" s="102">
        <f t="shared" si="135"/>
        <v>0</v>
      </c>
      <c r="E95" s="102">
        <f t="shared" si="136"/>
        <v>0</v>
      </c>
      <c r="F95" s="102">
        <f t="shared" si="163"/>
        <v>0</v>
      </c>
      <c r="G95" s="102">
        <f t="shared" si="137"/>
        <v>0</v>
      </c>
      <c r="H95" s="102">
        <f t="shared" si="138"/>
        <v>0</v>
      </c>
      <c r="I95" s="102">
        <f t="shared" si="164"/>
        <v>0</v>
      </c>
      <c r="J95" s="102">
        <f t="shared" si="139"/>
        <v>0</v>
      </c>
      <c r="K95" s="102">
        <f t="shared" ref="K95" si="221">SUMIFS($AI$40:$AI$56,$B$40:$B$56,J$85,$F$40:$F$56,$B95)</f>
        <v>0</v>
      </c>
      <c r="L95" s="102">
        <f t="shared" si="141"/>
        <v>0</v>
      </c>
      <c r="M95" s="102">
        <f t="shared" si="142"/>
        <v>0</v>
      </c>
      <c r="N95" s="102">
        <f t="shared" ref="N95" si="222">SUMIFS($AI$40:$AI$56,$B$40:$B$56,M$85,$F$40:$F$56,$B95)</f>
        <v>0</v>
      </c>
      <c r="O95" s="102">
        <f t="shared" si="144"/>
        <v>0</v>
      </c>
      <c r="P95" s="102">
        <f t="shared" si="145"/>
        <v>0</v>
      </c>
      <c r="Q95" s="102">
        <f t="shared" ref="Q95" si="223">SUMIFS($AI$40:$AI$56,$B$40:$B$56,P$85,$F$40:$F$56,$B95)</f>
        <v>0</v>
      </c>
      <c r="R95" s="102">
        <f t="shared" si="147"/>
        <v>0</v>
      </c>
      <c r="S95" s="102">
        <f t="shared" si="148"/>
        <v>0</v>
      </c>
      <c r="T95" s="102">
        <f t="shared" ref="T95" si="224">SUMIFS($AI$40:$AI$56,$B$40:$B$56,S$85,$F$40:$F$56,$B95)</f>
        <v>0</v>
      </c>
      <c r="U95" s="102">
        <f t="shared" si="150"/>
        <v>0</v>
      </c>
      <c r="V95" s="102">
        <f t="shared" si="151"/>
        <v>0</v>
      </c>
      <c r="W95" s="102">
        <f t="shared" ref="W95" si="225">SUMIFS($AI$40:$AI$56,$B$40:$B$56,V$85,$F$40:$F$56,$B95)</f>
        <v>0</v>
      </c>
      <c r="X95" s="102">
        <f t="shared" si="153"/>
        <v>0</v>
      </c>
      <c r="Y95" s="102">
        <f t="shared" si="154"/>
        <v>0</v>
      </c>
      <c r="Z95" s="102">
        <f t="shared" ref="Z95" si="226">SUMIFS($AI$40:$AI$56,$B$40:$B$56,Y$85,$F$40:$F$56,$B95)</f>
        <v>0</v>
      </c>
      <c r="AA95" s="102">
        <f t="shared" si="156"/>
        <v>0</v>
      </c>
      <c r="AB95" s="102">
        <f t="shared" si="157"/>
        <v>0</v>
      </c>
      <c r="AC95" s="102">
        <f t="shared" ref="AC95" si="227">SUMIFS($AI$40:$AI$56,$B$40:$B$56,AB$85,$F$40:$F$56,$B95)</f>
        <v>0</v>
      </c>
      <c r="AD95" s="102">
        <f t="shared" si="159"/>
        <v>0</v>
      </c>
      <c r="AE95" s="102">
        <f t="shared" si="160"/>
        <v>0</v>
      </c>
      <c r="AF95" s="102">
        <f t="shared" ref="AF95" si="228">SUMIFS($AI$40:$AI$56,$B$40:$B$56,AE$85,$F$40:$F$56,$B95)</f>
        <v>0</v>
      </c>
      <c r="AG95" s="102">
        <f t="shared" si="162"/>
        <v>0</v>
      </c>
    </row>
    <row r="96" spans="2:33" ht="21" customHeight="1" x14ac:dyDescent="0.35">
      <c r="B96" s="157" t="s">
        <v>133</v>
      </c>
      <c r="C96" s="157"/>
      <c r="D96" s="102">
        <f t="shared" si="135"/>
        <v>0</v>
      </c>
      <c r="E96" s="102">
        <f t="shared" si="136"/>
        <v>0</v>
      </c>
      <c r="F96" s="102">
        <f t="shared" si="163"/>
        <v>0</v>
      </c>
      <c r="G96" s="102">
        <f t="shared" si="137"/>
        <v>0</v>
      </c>
      <c r="H96" s="102">
        <f t="shared" si="138"/>
        <v>0</v>
      </c>
      <c r="I96" s="102">
        <f t="shared" si="164"/>
        <v>0</v>
      </c>
      <c r="J96" s="102">
        <f t="shared" si="139"/>
        <v>0</v>
      </c>
      <c r="K96" s="102">
        <f t="shared" ref="K96" si="229">SUMIFS($AI$40:$AI$56,$B$40:$B$56,J$85,$F$40:$F$56,$B96)</f>
        <v>0</v>
      </c>
      <c r="L96" s="102">
        <f t="shared" si="141"/>
        <v>0</v>
      </c>
      <c r="M96" s="102">
        <f t="shared" si="142"/>
        <v>0</v>
      </c>
      <c r="N96" s="102">
        <f t="shared" ref="N96" si="230">SUMIFS($AI$40:$AI$56,$B$40:$B$56,M$85,$F$40:$F$56,$B96)</f>
        <v>0</v>
      </c>
      <c r="O96" s="102">
        <f t="shared" si="144"/>
        <v>0</v>
      </c>
      <c r="P96" s="102">
        <f t="shared" si="145"/>
        <v>0</v>
      </c>
      <c r="Q96" s="102">
        <f t="shared" ref="Q96" si="231">SUMIFS($AI$40:$AI$56,$B$40:$B$56,P$85,$F$40:$F$56,$B96)</f>
        <v>0</v>
      </c>
      <c r="R96" s="102">
        <f t="shared" si="147"/>
        <v>0</v>
      </c>
      <c r="S96" s="102">
        <f t="shared" si="148"/>
        <v>0</v>
      </c>
      <c r="T96" s="102">
        <f t="shared" ref="T96" si="232">SUMIFS($AI$40:$AI$56,$B$40:$B$56,S$85,$F$40:$F$56,$B96)</f>
        <v>0</v>
      </c>
      <c r="U96" s="102">
        <f t="shared" si="150"/>
        <v>0</v>
      </c>
      <c r="V96" s="102">
        <f t="shared" si="151"/>
        <v>0</v>
      </c>
      <c r="W96" s="102">
        <f t="shared" ref="W96" si="233">SUMIFS($AI$40:$AI$56,$B$40:$B$56,V$85,$F$40:$F$56,$B96)</f>
        <v>0</v>
      </c>
      <c r="X96" s="102">
        <f t="shared" si="153"/>
        <v>0</v>
      </c>
      <c r="Y96" s="102">
        <f t="shared" si="154"/>
        <v>0</v>
      </c>
      <c r="Z96" s="102">
        <f t="shared" ref="Z96" si="234">SUMIFS($AI$40:$AI$56,$B$40:$B$56,Y$85,$F$40:$F$56,$B96)</f>
        <v>0</v>
      </c>
      <c r="AA96" s="102">
        <f t="shared" si="156"/>
        <v>0</v>
      </c>
      <c r="AB96" s="102">
        <f t="shared" si="157"/>
        <v>0</v>
      </c>
      <c r="AC96" s="102">
        <f t="shared" ref="AC96" si="235">SUMIFS($AI$40:$AI$56,$B$40:$B$56,AB$85,$F$40:$F$56,$B96)</f>
        <v>0</v>
      </c>
      <c r="AD96" s="102">
        <f t="shared" si="159"/>
        <v>0</v>
      </c>
      <c r="AE96" s="102">
        <f t="shared" si="160"/>
        <v>0</v>
      </c>
      <c r="AF96" s="102">
        <f t="shared" ref="AF96" si="236">SUMIFS($AI$40:$AI$56,$B$40:$B$56,AE$85,$F$40:$F$56,$B96)</f>
        <v>0</v>
      </c>
      <c r="AG96" s="102">
        <f t="shared" si="162"/>
        <v>0</v>
      </c>
    </row>
    <row r="97" spans="2:33" ht="21" customHeight="1" x14ac:dyDescent="0.35">
      <c r="B97" s="157" t="s">
        <v>190</v>
      </c>
      <c r="C97" s="157"/>
      <c r="D97" s="102">
        <f>SUMIF($B$40:$B$54,D$85,$AL$40:$AL$54)</f>
        <v>0</v>
      </c>
      <c r="E97" s="102">
        <f>D97</f>
        <v>0</v>
      </c>
      <c r="F97" s="102">
        <f>SUMIF($B$40:$B$54,D$85,$AM$40:$AM$54)</f>
        <v>0</v>
      </c>
      <c r="G97" s="102">
        <f t="shared" ref="G97" si="237">SUMIF($B$40:$B$54,G$85,$AL$40:$AL$54)</f>
        <v>0</v>
      </c>
      <c r="H97" s="102">
        <f t="shared" ref="H97" si="238">G97</f>
        <v>0</v>
      </c>
      <c r="I97" s="102">
        <f t="shared" ref="I97" si="239">SUMIF($B$40:$B$54,G$85,$AM$40:$AM$54)</f>
        <v>0</v>
      </c>
      <c r="J97" s="102">
        <f t="shared" ref="J97" si="240">SUMIF($B$40:$B$54,J$85,$AL$40:$AL$54)</f>
        <v>0</v>
      </c>
      <c r="K97" s="102">
        <f t="shared" ref="K97" si="241">J97</f>
        <v>0</v>
      </c>
      <c r="L97" s="102">
        <f t="shared" ref="L97" si="242">SUMIF($B$40:$B$54,J$85,$AM$40:$AM$54)</f>
        <v>0</v>
      </c>
      <c r="M97" s="102">
        <f t="shared" ref="M97" si="243">SUMIF($B$40:$B$54,M$85,$AL$40:$AL$54)</f>
        <v>0</v>
      </c>
      <c r="N97" s="102">
        <f t="shared" ref="N97" si="244">M97</f>
        <v>0</v>
      </c>
      <c r="O97" s="102">
        <f t="shared" ref="O97" si="245">SUMIF($B$40:$B$54,M$85,$AM$40:$AM$54)</f>
        <v>0</v>
      </c>
      <c r="P97" s="102">
        <f t="shared" ref="P97" si="246">SUMIF($B$40:$B$54,P$85,$AL$40:$AL$54)</f>
        <v>0</v>
      </c>
      <c r="Q97" s="102">
        <f t="shared" ref="Q97" si="247">P97</f>
        <v>0</v>
      </c>
      <c r="R97" s="102">
        <f t="shared" ref="R97" si="248">SUMIF($B$40:$B$54,P$85,$AM$40:$AM$54)</f>
        <v>0</v>
      </c>
      <c r="S97" s="102">
        <f t="shared" ref="S97" si="249">SUMIF($B$40:$B$54,S$85,$AL$40:$AL$54)</f>
        <v>0</v>
      </c>
      <c r="T97" s="102">
        <f t="shared" ref="T97" si="250">S97</f>
        <v>0</v>
      </c>
      <c r="U97" s="102">
        <f t="shared" ref="U97" si="251">SUMIF($B$40:$B$54,S$85,$AM$40:$AM$54)</f>
        <v>0</v>
      </c>
      <c r="V97" s="102">
        <f t="shared" ref="V97" si="252">SUMIF($B$40:$B$54,V$85,$AL$40:$AL$54)</f>
        <v>0</v>
      </c>
      <c r="W97" s="102">
        <f t="shared" ref="W97" si="253">V97</f>
        <v>0</v>
      </c>
      <c r="X97" s="102">
        <f t="shared" ref="X97" si="254">SUMIF($B$40:$B$54,V$85,$AM$40:$AM$54)</f>
        <v>0</v>
      </c>
      <c r="Y97" s="102">
        <f t="shared" ref="Y97" si="255">SUMIF($B$40:$B$54,Y$85,$AL$40:$AL$54)</f>
        <v>0</v>
      </c>
      <c r="Z97" s="102">
        <f t="shared" ref="Z97" si="256">Y97</f>
        <v>0</v>
      </c>
      <c r="AA97" s="102">
        <f t="shared" ref="AA97" si="257">SUMIF($B$40:$B$54,Y$85,$AM$40:$AM$54)</f>
        <v>0</v>
      </c>
      <c r="AB97" s="102">
        <f t="shared" ref="AB97" si="258">SUMIF($B$40:$B$54,AB$85,$AL$40:$AL$54)</f>
        <v>0</v>
      </c>
      <c r="AC97" s="102">
        <f t="shared" ref="AC97" si="259">AB97</f>
        <v>0</v>
      </c>
      <c r="AD97" s="102">
        <f t="shared" ref="AD97" si="260">SUMIF($B$40:$B$54,AB$85,$AM$40:$AM$54)</f>
        <v>0</v>
      </c>
      <c r="AE97" s="102">
        <f t="shared" ref="AE97" si="261">SUMIF($B$40:$B$54,AE$85,$AL$40:$AL$54)</f>
        <v>0</v>
      </c>
      <c r="AF97" s="102">
        <f t="shared" ref="AF97" si="262">AE97</f>
        <v>0</v>
      </c>
      <c r="AG97" s="102">
        <f t="shared" ref="AG97" si="263">SUMIF($B$40:$B$54,AE$85,$AM$40:$AM$54)</f>
        <v>0</v>
      </c>
    </row>
    <row r="98" spans="2:33" s="103" customFormat="1" ht="22" customHeight="1" x14ac:dyDescent="0.35">
      <c r="B98" s="201" t="s">
        <v>187</v>
      </c>
      <c r="C98" s="201"/>
      <c r="D98" s="108">
        <f>SUM(D87:D96)</f>
        <v>0</v>
      </c>
      <c r="E98" s="108">
        <f t="shared" ref="E98:F98" si="264">SUM(E87:E96)</f>
        <v>0</v>
      </c>
      <c r="F98" s="108">
        <f t="shared" si="264"/>
        <v>0</v>
      </c>
      <c r="G98" s="108">
        <f t="shared" ref="G98:I98" si="265">SUM(G87:G96)</f>
        <v>0</v>
      </c>
      <c r="H98" s="108">
        <f t="shared" si="265"/>
        <v>0</v>
      </c>
      <c r="I98" s="108">
        <f t="shared" si="265"/>
        <v>0</v>
      </c>
      <c r="J98" s="108">
        <f t="shared" ref="J98:L98" si="266">SUM(J87:J96)</f>
        <v>0</v>
      </c>
      <c r="K98" s="108">
        <f t="shared" si="266"/>
        <v>0</v>
      </c>
      <c r="L98" s="108">
        <f t="shared" si="266"/>
        <v>0</v>
      </c>
      <c r="M98" s="108">
        <f t="shared" ref="M98:R98" si="267">SUM(M87:M96)</f>
        <v>0</v>
      </c>
      <c r="N98" s="108">
        <f t="shared" si="267"/>
        <v>0</v>
      </c>
      <c r="O98" s="108">
        <f t="shared" si="267"/>
        <v>0</v>
      </c>
      <c r="P98" s="108">
        <f t="shared" si="267"/>
        <v>0</v>
      </c>
      <c r="Q98" s="108">
        <f t="shared" si="267"/>
        <v>0</v>
      </c>
      <c r="R98" s="108">
        <f t="shared" si="267"/>
        <v>0</v>
      </c>
      <c r="S98" s="108">
        <f t="shared" ref="S98:AD98" si="268">SUM(S87:S96)</f>
        <v>0</v>
      </c>
      <c r="T98" s="108">
        <f t="shared" si="268"/>
        <v>0</v>
      </c>
      <c r="U98" s="108">
        <f t="shared" si="268"/>
        <v>0</v>
      </c>
      <c r="V98" s="108">
        <f t="shared" si="268"/>
        <v>0</v>
      </c>
      <c r="W98" s="108">
        <f t="shared" si="268"/>
        <v>0</v>
      </c>
      <c r="X98" s="108">
        <f t="shared" si="268"/>
        <v>0</v>
      </c>
      <c r="Y98" s="108">
        <f t="shared" si="268"/>
        <v>0</v>
      </c>
      <c r="Z98" s="108">
        <f t="shared" si="268"/>
        <v>0</v>
      </c>
      <c r="AA98" s="108">
        <f t="shared" si="268"/>
        <v>0</v>
      </c>
      <c r="AB98" s="108">
        <f t="shared" si="268"/>
        <v>0</v>
      </c>
      <c r="AC98" s="108">
        <f t="shared" si="268"/>
        <v>0</v>
      </c>
      <c r="AD98" s="108">
        <f t="shared" si="268"/>
        <v>0</v>
      </c>
      <c r="AE98" s="108">
        <f t="shared" ref="AE98:AG98" si="269">SUM(AE87:AE96)</f>
        <v>0</v>
      </c>
      <c r="AF98" s="108">
        <f t="shared" si="269"/>
        <v>0</v>
      </c>
      <c r="AG98" s="108">
        <f t="shared" si="269"/>
        <v>0</v>
      </c>
    </row>
    <row r="99" spans="2:33" x14ac:dyDescent="0.35">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row>
    <row r="100" spans="2:33" x14ac:dyDescent="0.35">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row>
    <row r="101" spans="2:33" ht="24" customHeight="1" thickBot="1" x14ac:dyDescent="0.4">
      <c r="B101" s="203" t="s">
        <v>191</v>
      </c>
      <c r="C101" s="203"/>
      <c r="D101" s="203"/>
      <c r="E101" s="203"/>
      <c r="F101" s="203"/>
      <c r="G101" s="203"/>
      <c r="H101" s="203"/>
      <c r="I101" s="203"/>
      <c r="J101" s="203"/>
      <c r="K101" s="203"/>
      <c r="L101" s="203"/>
      <c r="M101" s="203"/>
      <c r="N101" s="11"/>
      <c r="O101" s="11"/>
      <c r="P101" s="11"/>
      <c r="Q101" s="11"/>
      <c r="R101" s="11"/>
      <c r="S101" s="11"/>
      <c r="T101" s="11"/>
      <c r="U101" s="11"/>
      <c r="V101" s="11"/>
      <c r="W101" s="11"/>
      <c r="X101" s="11"/>
      <c r="Y101" s="11"/>
      <c r="Z101" s="11"/>
      <c r="AA101" s="11"/>
      <c r="AB101" s="11"/>
      <c r="AC101" s="11"/>
      <c r="AD101" s="11"/>
      <c r="AE101" s="11"/>
    </row>
    <row r="102" spans="2:33" ht="15" thickTop="1" x14ac:dyDescent="0.35">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row>
    <row r="103" spans="2:33" ht="14.5" customHeight="1" x14ac:dyDescent="0.35">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row>
    <row r="104" spans="2:33" ht="59.15" customHeight="1" x14ac:dyDescent="0.35">
      <c r="B104" s="202" t="s">
        <v>192</v>
      </c>
      <c r="C104" s="202"/>
      <c r="D104" s="104" t="s">
        <v>158</v>
      </c>
      <c r="E104" s="104" t="s">
        <v>185</v>
      </c>
      <c r="F104" s="104" t="s">
        <v>193</v>
      </c>
      <c r="G104" s="104" t="s">
        <v>194</v>
      </c>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row>
    <row r="105" spans="2:33" ht="38.15" customHeight="1" x14ac:dyDescent="0.35">
      <c r="B105" s="200" t="s">
        <v>134</v>
      </c>
      <c r="C105" s="157"/>
      <c r="D105" s="110">
        <f>SUMIF($D$72:$AG$72,D$104,$D73:$AG73)</f>
        <v>0</v>
      </c>
      <c r="E105" s="110">
        <f>SUMIF($D$72:$AG$72,E$104,$D73:$AG73)</f>
        <v>0</v>
      </c>
      <c r="F105" s="110">
        <f>SUMIF($D$72:$AG$72,"Importe ayuda maxima",$D73:$AG73)</f>
        <v>0</v>
      </c>
      <c r="G105" s="111">
        <f>IFERROR(F105/E105,0)</f>
        <v>0</v>
      </c>
      <c r="H105" s="11"/>
      <c r="Q105" s="11"/>
      <c r="R105" s="11"/>
      <c r="S105" s="11"/>
      <c r="T105" s="11"/>
      <c r="U105" s="11"/>
      <c r="V105" s="11"/>
      <c r="W105" s="11"/>
      <c r="X105" s="11"/>
      <c r="Y105" s="11"/>
      <c r="Z105" s="11"/>
      <c r="AA105" s="11"/>
      <c r="AB105" s="11"/>
      <c r="AC105" s="11"/>
      <c r="AD105" s="11"/>
      <c r="AE105" s="11"/>
    </row>
    <row r="106" spans="2:33" ht="38.15" customHeight="1" x14ac:dyDescent="0.35">
      <c r="B106" s="200" t="s">
        <v>135</v>
      </c>
      <c r="C106" s="157"/>
      <c r="D106" s="110">
        <f>SUMIF($D$72:$AG$72,D$104,$D74:$AG74)</f>
        <v>0</v>
      </c>
      <c r="E106" s="110">
        <f>IF($D$62="Sí",SUMIF($D$72:$AG$72,E$104,$D74:$AG74),0)</f>
        <v>0</v>
      </c>
      <c r="F106" s="110">
        <f>IF($D$62="Sí",SUMIF($D$72:$AG$72,"Importe ayuda maxima",$D74:$AG74),0)</f>
        <v>0</v>
      </c>
      <c r="G106" s="111">
        <f t="shared" ref="G106:G107" si="270">IFERROR(F106/E106,0)</f>
        <v>0</v>
      </c>
      <c r="I106" s="109" t="s">
        <v>195</v>
      </c>
      <c r="J106" s="114" t="str">
        <f>IF(D62="Sí","OK","Comprobar que los costes de amortización coinciden")</f>
        <v>OK</v>
      </c>
      <c r="K106" s="160" t="s">
        <v>196</v>
      </c>
      <c r="L106" s="160"/>
      <c r="M106" s="160"/>
      <c r="Q106" s="11"/>
      <c r="R106" s="11"/>
      <c r="S106" s="11"/>
      <c r="T106" s="11"/>
      <c r="U106" s="11"/>
      <c r="V106" s="11"/>
      <c r="W106" s="11"/>
      <c r="X106" s="11"/>
      <c r="Y106" s="11"/>
      <c r="Z106" s="11"/>
      <c r="AA106" s="11"/>
      <c r="AB106" s="11"/>
      <c r="AC106" s="11"/>
      <c r="AD106" s="11"/>
      <c r="AE106" s="11"/>
    </row>
    <row r="107" spans="2:33" ht="38.15" customHeight="1" x14ac:dyDescent="0.35">
      <c r="B107" s="200" t="s">
        <v>136</v>
      </c>
      <c r="C107" s="157"/>
      <c r="D107" s="110">
        <f>SUMIF($D$72:$AG$72,D$104,$D75:$AG75)</f>
        <v>0</v>
      </c>
      <c r="E107" s="110">
        <f>SUMIF($D$72:$AG$72,E$104,$D75:$AG75)</f>
        <v>0</v>
      </c>
      <c r="F107" s="110">
        <f>SUMIF($D$72:$AG$72,"Importe ayuda maxima",$D75:$AG75)</f>
        <v>0</v>
      </c>
      <c r="G107" s="111">
        <f t="shared" si="270"/>
        <v>0</v>
      </c>
      <c r="I107" s="161" t="s">
        <v>197</v>
      </c>
      <c r="J107" s="163" t="str">
        <f>IF(D64="Sí","OK","Gastos generales y otros gastos superiores al límite establecido")</f>
        <v>OK</v>
      </c>
      <c r="K107" s="165" t="s">
        <v>198</v>
      </c>
      <c r="L107" s="166"/>
      <c r="M107" s="167"/>
      <c r="Q107" s="11"/>
      <c r="R107" s="11"/>
      <c r="S107" s="11"/>
      <c r="T107" s="11"/>
      <c r="U107" s="11"/>
      <c r="V107" s="11"/>
      <c r="W107" s="11"/>
      <c r="X107" s="11"/>
      <c r="Y107" s="11"/>
      <c r="Z107" s="11"/>
      <c r="AA107" s="11"/>
      <c r="AB107" s="11"/>
      <c r="AC107" s="11"/>
      <c r="AD107" s="11"/>
      <c r="AE107" s="11"/>
    </row>
    <row r="108" spans="2:33" ht="38.15" customHeight="1" x14ac:dyDescent="0.35">
      <c r="B108" s="200" t="s">
        <v>137</v>
      </c>
      <c r="C108" s="157"/>
      <c r="D108" s="110">
        <f>SUMIF($D$72:$AG$72,D$104,$D76:$AG76)</f>
        <v>0</v>
      </c>
      <c r="E108" s="110">
        <f>IF($D$64="Sí",SUMIF($D$72:$AG$72,E$104,$D76:$AG76),E105*'Costes máximos'!$D$24)</f>
        <v>0</v>
      </c>
      <c r="F108" s="110">
        <f>IF($D$64="Sí",SUMIF($D$72:$AG$72,"Importe ayuda maxima",$D76:$AG76),E108*(SUMIF($D$72:$AG$72,"Importe ayuda maxima",$D76:$AG76)/SUMIF($D$72:$AG$72,$E$104,$D76:$AG76)))</f>
        <v>0</v>
      </c>
      <c r="G108" s="111">
        <f>IFERROR(F108/E108,0)</f>
        <v>0</v>
      </c>
      <c r="I108" s="162"/>
      <c r="J108" s="164"/>
      <c r="K108" s="168"/>
      <c r="L108" s="169"/>
      <c r="M108" s="170"/>
      <c r="N108" s="11"/>
      <c r="O108" s="11"/>
      <c r="P108" s="11"/>
      <c r="Q108" s="11"/>
      <c r="R108" s="11"/>
      <c r="S108" s="11"/>
      <c r="T108" s="11"/>
      <c r="U108" s="11"/>
      <c r="V108" s="11"/>
      <c r="W108" s="11"/>
      <c r="X108" s="11"/>
      <c r="Y108" s="11"/>
      <c r="Z108" s="11"/>
      <c r="AA108" s="11"/>
      <c r="AB108" s="11"/>
      <c r="AC108" s="11"/>
      <c r="AD108" s="11"/>
      <c r="AE108" s="11"/>
    </row>
    <row r="109" spans="2:33" ht="38.15" customHeight="1" thickBot="1" x14ac:dyDescent="0.4">
      <c r="B109" s="200" t="s">
        <v>138</v>
      </c>
      <c r="C109" s="157"/>
      <c r="D109" s="110">
        <f>SUMIF($D$72:$AG$72,D$104,$D77:$AG77)</f>
        <v>0</v>
      </c>
      <c r="E109" s="110">
        <f>IF($D$63="Sí",D109,D110*50%)</f>
        <v>0</v>
      </c>
      <c r="F109" s="110">
        <f>IF($D$63="Sí",SUMIF($D$72:$AG$72,"Importe ayuda maxima",$D77:$AG77),E109*(SUMIF($D$72:$AG$72,"Importe ayuda maxima",$D77:$AG77)/SUMIF($D$72:$AG$72,$E$104,$D77:$AG77)))</f>
        <v>0</v>
      </c>
      <c r="G109" s="111">
        <f>IFERROR(F109/E109,0)</f>
        <v>0</v>
      </c>
      <c r="I109" s="109" t="s">
        <v>171</v>
      </c>
      <c r="J109" s="114" t="str">
        <f>IF(D63="Sí","OK","Costes subcontratados superiores al límite establecido")</f>
        <v>OK</v>
      </c>
      <c r="K109" s="160" t="s">
        <v>199</v>
      </c>
      <c r="L109" s="160"/>
      <c r="M109" s="160"/>
      <c r="N109" s="11"/>
      <c r="O109" s="11"/>
      <c r="P109" s="11"/>
      <c r="Q109" s="11"/>
      <c r="R109" s="11"/>
      <c r="S109" s="11"/>
      <c r="T109" s="11"/>
      <c r="U109" s="11"/>
      <c r="V109" s="11"/>
      <c r="W109" s="11"/>
      <c r="X109" s="11"/>
      <c r="Y109" s="11"/>
      <c r="Z109" s="11"/>
      <c r="AA109" s="11"/>
      <c r="AB109" s="11"/>
      <c r="AC109" s="11"/>
      <c r="AD109" s="11"/>
      <c r="AE109" s="11"/>
    </row>
    <row r="110" spans="2:33" ht="21.65" customHeight="1" x14ac:dyDescent="0.35">
      <c r="B110" s="197" t="s">
        <v>200</v>
      </c>
      <c r="C110" s="198"/>
      <c r="D110" s="112">
        <f t="shared" ref="D110" si="271">SUM(D105:D109)</f>
        <v>0</v>
      </c>
      <c r="E110" s="112">
        <f>SUM(E105:E109)</f>
        <v>0</v>
      </c>
      <c r="F110" s="112">
        <f>SUM(F105:F109)</f>
        <v>0</v>
      </c>
      <c r="G110" s="113">
        <f>IFERROR(F110/E110,0)</f>
        <v>0</v>
      </c>
      <c r="H110" s="11"/>
      <c r="N110" s="11"/>
      <c r="O110" s="11"/>
      <c r="P110" s="11"/>
      <c r="Q110" s="11"/>
      <c r="R110" s="11"/>
      <c r="S110" s="11"/>
      <c r="T110" s="11"/>
      <c r="U110" s="11"/>
      <c r="V110" s="11"/>
      <c r="W110" s="11"/>
      <c r="X110" s="11"/>
      <c r="Y110" s="11"/>
      <c r="Z110" s="11"/>
      <c r="AA110" s="11"/>
      <c r="AB110" s="11"/>
      <c r="AC110" s="11"/>
      <c r="AD110" s="11"/>
      <c r="AE110" s="11"/>
    </row>
    <row r="111" spans="2:33" x14ac:dyDescent="0.35">
      <c r="B111" s="11"/>
      <c r="C111" s="11"/>
      <c r="D111" s="11"/>
      <c r="E111" s="11"/>
      <c r="F111" s="11"/>
      <c r="G111" s="11"/>
      <c r="H111" s="11"/>
      <c r="I111" s="11"/>
      <c r="O111" s="11"/>
      <c r="P111" s="11"/>
      <c r="Q111" s="11"/>
      <c r="R111" s="11"/>
      <c r="S111" s="11"/>
      <c r="T111" s="11"/>
      <c r="U111" s="11"/>
      <c r="V111" s="11"/>
      <c r="W111" s="11"/>
      <c r="X111" s="11"/>
      <c r="Y111" s="11"/>
      <c r="Z111" s="11"/>
      <c r="AA111" s="11"/>
      <c r="AB111" s="11"/>
      <c r="AC111" s="11"/>
      <c r="AD111" s="11"/>
      <c r="AE111" s="11"/>
    </row>
    <row r="116" spans="5:14" x14ac:dyDescent="0.35">
      <c r="E116" s="98"/>
      <c r="F116" s="99"/>
    </row>
    <row r="117" spans="5:14" x14ac:dyDescent="0.35">
      <c r="L117" s="11"/>
      <c r="M117" s="11"/>
      <c r="N117" s="11"/>
    </row>
    <row r="118" spans="5:14" ht="90.65" customHeight="1" x14ac:dyDescent="0.35"/>
    <row r="121" spans="5:14" x14ac:dyDescent="0.35">
      <c r="G121" s="23" t="s">
        <v>201</v>
      </c>
    </row>
  </sheetData>
  <sheetProtection algorithmName="SHA-512" hashValue="HXzxnzz0en98jmxV7r9FEPVrbyTmV4k8N8wk+rIRvdmSxsmMUZ1PG0yrlVl3SYPJcZaLbw0owcva8erzqXrviA==" saltValue="YnH2qIx2VIo/D+D2se3dig==" spinCount="100000" sheet="1" objects="1" scenarios="1"/>
  <mergeCells count="103">
    <mergeCell ref="Y85:AA85"/>
    <mergeCell ref="AB85:AD85"/>
    <mergeCell ref="AE85:AG85"/>
    <mergeCell ref="E62:G62"/>
    <mergeCell ref="E63:G63"/>
    <mergeCell ref="E64:G64"/>
    <mergeCell ref="D71:F71"/>
    <mergeCell ref="D85:F85"/>
    <mergeCell ref="G85:I85"/>
    <mergeCell ref="J85:L85"/>
    <mergeCell ref="M85:O85"/>
    <mergeCell ref="B81:M81"/>
    <mergeCell ref="B78:C78"/>
    <mergeCell ref="B74:C74"/>
    <mergeCell ref="B75:C75"/>
    <mergeCell ref="B76:C76"/>
    <mergeCell ref="B77:C77"/>
    <mergeCell ref="B64:C64"/>
    <mergeCell ref="B62:C62"/>
    <mergeCell ref="G71:I71"/>
    <mergeCell ref="P85:R85"/>
    <mergeCell ref="S85:U85"/>
    <mergeCell ref="V85:X85"/>
    <mergeCell ref="AD38:AG38"/>
    <mergeCell ref="AK38:AM38"/>
    <mergeCell ref="J71:L71"/>
    <mergeCell ref="M71:O71"/>
    <mergeCell ref="P71:R71"/>
    <mergeCell ref="S71:U71"/>
    <mergeCell ref="V71:X71"/>
    <mergeCell ref="Y71:AA71"/>
    <mergeCell ref="AB71:AD71"/>
    <mergeCell ref="AE71:AG71"/>
    <mergeCell ref="I38:U38"/>
    <mergeCell ref="V38:Y38"/>
    <mergeCell ref="Z38:AC38"/>
    <mergeCell ref="B59:M59"/>
    <mergeCell ref="B110:C110"/>
    <mergeCell ref="B86:C86"/>
    <mergeCell ref="B85:C85"/>
    <mergeCell ref="B109:C109"/>
    <mergeCell ref="B98:C98"/>
    <mergeCell ref="B104:C104"/>
    <mergeCell ref="B105:C105"/>
    <mergeCell ref="B106:C106"/>
    <mergeCell ref="B107:C107"/>
    <mergeCell ref="B108:C108"/>
    <mergeCell ref="B101:M101"/>
    <mergeCell ref="B92:C92"/>
    <mergeCell ref="B87:C87"/>
    <mergeCell ref="B88:C88"/>
    <mergeCell ref="B89:C89"/>
    <mergeCell ref="B90:C90"/>
    <mergeCell ref="B91:C91"/>
    <mergeCell ref="B95:C95"/>
    <mergeCell ref="B96:C96"/>
    <mergeCell ref="K106:M106"/>
    <mergeCell ref="B93:C93"/>
    <mergeCell ref="B94:C94"/>
    <mergeCell ref="B12:K13"/>
    <mergeCell ref="B15:K16"/>
    <mergeCell ref="E34:F34"/>
    <mergeCell ref="B24:D24"/>
    <mergeCell ref="E24:F24"/>
    <mergeCell ref="B20:B21"/>
    <mergeCell ref="J24:L24"/>
    <mergeCell ref="K25:L25"/>
    <mergeCell ref="E20:F21"/>
    <mergeCell ref="C21:D21"/>
    <mergeCell ref="C20:D20"/>
    <mergeCell ref="K26:L26"/>
    <mergeCell ref="C25:D25"/>
    <mergeCell ref="E25:F25"/>
    <mergeCell ref="E26:F26"/>
    <mergeCell ref="E27:F27"/>
    <mergeCell ref="E33:F33"/>
    <mergeCell ref="C26:D26"/>
    <mergeCell ref="C27:D27"/>
    <mergeCell ref="C28:D28"/>
    <mergeCell ref="B97:C97"/>
    <mergeCell ref="C29:D29"/>
    <mergeCell ref="C30:D30"/>
    <mergeCell ref="K109:M109"/>
    <mergeCell ref="I107:I108"/>
    <mergeCell ref="J107:J108"/>
    <mergeCell ref="K107:M108"/>
    <mergeCell ref="K27:L27"/>
    <mergeCell ref="K28:L28"/>
    <mergeCell ref="B63:C63"/>
    <mergeCell ref="E28:F28"/>
    <mergeCell ref="E29:F29"/>
    <mergeCell ref="E30:F30"/>
    <mergeCell ref="E31:F31"/>
    <mergeCell ref="E32:F32"/>
    <mergeCell ref="K29:L29"/>
    <mergeCell ref="C31:D31"/>
    <mergeCell ref="C32:D32"/>
    <mergeCell ref="C33:D33"/>
    <mergeCell ref="C34:D34"/>
    <mergeCell ref="B73:C73"/>
    <mergeCell ref="B72:C72"/>
    <mergeCell ref="B71:C71"/>
    <mergeCell ref="B67:M67"/>
  </mergeCells>
  <phoneticPr fontId="19" type="noConversion"/>
  <conditionalFormatting sqref="D62:D64">
    <cfRule type="containsText" dxfId="3" priority="5" operator="containsText" text="Sí">
      <formula>NOT(ISERROR(SEARCH("Sí",D62)))</formula>
    </cfRule>
    <cfRule type="notContainsText" dxfId="2" priority="6" operator="notContains" text="Sí">
      <formula>ISERROR(SEARCH("Sí",D62))</formula>
    </cfRule>
  </conditionalFormatting>
  <conditionalFormatting sqref="J106:J109">
    <cfRule type="cellIs" dxfId="1" priority="1" operator="notEqual">
      <formula>"OK"</formula>
    </cfRule>
    <cfRule type="cellIs" dxfId="0" priority="2" operator="equal">
      <formula>"OK"</formula>
    </cfRule>
  </conditionalFormatting>
  <dataValidations count="3">
    <dataValidation type="custom" operator="greaterThan" allowBlank="1" showInputMessage="1" showErrorMessage="1" error="El coste total no puede ser menor que el coste subvencionable" sqref="D78:AG78" xr:uid="{3EFB5BA7-D8D5-4ED9-9855-76BDA4EA5147}">
      <formula1>D78&gt;=E78</formula1>
    </dataValidation>
    <dataValidation operator="greaterThan" allowBlank="1" showInputMessage="1" showErrorMessage="1" error="El coste total no puede ser menor que el coste subvencionable" sqref="D73:AG77" xr:uid="{98A326CB-6A98-4C18-BE89-F9EE6EBEC60B}"/>
    <dataValidation type="list" allowBlank="1" showInputMessage="1" showErrorMessage="1" sqref="F40:F54" xr:uid="{B5369900-43E2-4320-9A0C-F1F8657EF468}">
      <formula1>$B$25:$B$34</formula1>
    </dataValidation>
  </dataValidations>
  <pageMargins left="0.7" right="0.7" top="0.75" bottom="0.75" header="0.3" footer="0.3"/>
  <pageSetup paperSize="9" orientation="portrait" horizontalDpi="4294967293"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15301FB-E9D3-4D6E-ABCF-CD53E6C97AEB}">
          <x14:formula1>
            <xm:f>'Data validation'!$F$13:$F$14</xm:f>
          </x14:formula1>
          <xm:sqref>H25:H34 E20:F21</xm:sqref>
        </x14:dataValidation>
        <x14:dataValidation type="list" allowBlank="1" showInputMessage="1" showErrorMessage="1" xr:uid="{4963F96A-AA4F-4FA5-9459-1C33E610375D}">
          <x14:formula1>
            <xm:f>'Data validation'!$F$6:$F$10</xm:f>
          </x14:formula1>
          <xm:sqref>E25:F34</xm:sqref>
        </x14:dataValidation>
        <x14:dataValidation type="list" allowBlank="1" showInputMessage="1" showErrorMessage="1" xr:uid="{C288E50F-3A9B-405C-AFDD-18E424C25AF6}">
          <x14:formula1>
            <xm:f>'Data validation'!$B$18:$B$27</xm:f>
          </x14:formula1>
          <xm:sqref>C40:D54</xm:sqref>
        </x14:dataValidation>
        <x14:dataValidation type="list" allowBlank="1" showInputMessage="1" showErrorMessage="1" xr:uid="{0691FE71-8978-43AC-98B2-9CE70CE5473B}">
          <x14:formula1>
            <xm:f>'Data validation'!$B$6:$B$15</xm:f>
          </x14:formula1>
          <xm:sqref>B40:B54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K16"/>
  <sheetViews>
    <sheetView tabSelected="1" workbookViewId="0">
      <selection activeCell="H33" sqref="H33"/>
    </sheetView>
  </sheetViews>
  <sheetFormatPr defaultColWidth="10.81640625" defaultRowHeight="14.5" x14ac:dyDescent="0.35"/>
  <cols>
    <col min="1" max="1" width="3" style="11" customWidth="1"/>
    <col min="2" max="2" width="17.54296875" style="11" customWidth="1"/>
    <col min="3" max="3" width="21.453125" style="11" customWidth="1"/>
    <col min="4" max="4" width="20.54296875" style="11" customWidth="1"/>
    <col min="5" max="8" width="14.453125" style="11" customWidth="1"/>
    <col min="9" max="9" width="21.54296875" style="11" bestFit="1" customWidth="1"/>
    <col min="10" max="11" width="13.453125" style="11" customWidth="1"/>
    <col min="12" max="16384" width="10.81640625" style="11"/>
  </cols>
  <sheetData>
    <row r="1" spans="1:11" x14ac:dyDescent="0.35">
      <c r="A1" s="3"/>
      <c r="B1" s="3"/>
      <c r="C1" s="3"/>
      <c r="D1" s="3"/>
      <c r="E1" s="3"/>
      <c r="F1" s="3"/>
      <c r="G1" s="3"/>
      <c r="H1" s="3"/>
      <c r="I1" s="3"/>
      <c r="J1" s="3"/>
      <c r="K1" s="3"/>
    </row>
    <row r="2" spans="1:11" x14ac:dyDescent="0.35">
      <c r="A2" s="3"/>
      <c r="B2" s="3"/>
      <c r="C2" s="3"/>
      <c r="D2" s="3"/>
      <c r="E2" s="3"/>
      <c r="F2" s="3"/>
      <c r="G2" s="3"/>
      <c r="H2" s="3"/>
      <c r="I2" s="3"/>
      <c r="J2" s="3"/>
      <c r="K2" s="3"/>
    </row>
    <row r="3" spans="1:11" x14ac:dyDescent="0.35">
      <c r="A3" s="3"/>
      <c r="B3" s="3"/>
      <c r="C3" s="3"/>
      <c r="D3" s="3"/>
      <c r="E3" s="3"/>
      <c r="F3" s="3"/>
      <c r="G3" s="3"/>
      <c r="H3" s="3"/>
      <c r="I3" s="3" t="s">
        <v>0</v>
      </c>
      <c r="J3" s="18" t="str">
        <f>+IF('0. Instrucciones'!$O$3="","",'0. Instrucciones'!$O$3)</f>
        <v/>
      </c>
      <c r="K3" s="19"/>
    </row>
    <row r="4" spans="1:11" x14ac:dyDescent="0.35">
      <c r="A4" s="3"/>
      <c r="B4" s="3"/>
      <c r="C4" s="3"/>
      <c r="D4" s="3"/>
      <c r="E4" s="3"/>
      <c r="F4" s="3"/>
      <c r="G4" s="3"/>
      <c r="H4" s="3"/>
      <c r="I4" s="3"/>
      <c r="J4" s="3"/>
      <c r="K4" s="3"/>
    </row>
    <row r="5" spans="1:11" x14ac:dyDescent="0.35">
      <c r="A5" s="3"/>
      <c r="B5" s="3"/>
      <c r="C5" s="3"/>
      <c r="D5" s="3"/>
      <c r="E5" s="3"/>
      <c r="F5" s="3"/>
      <c r="G5" s="3"/>
      <c r="H5" s="3"/>
      <c r="I5" s="3"/>
      <c r="J5" s="3"/>
      <c r="K5" s="3"/>
    </row>
    <row r="6" spans="1:11" x14ac:dyDescent="0.35">
      <c r="A6" s="3"/>
      <c r="B6" s="3"/>
      <c r="C6" s="3"/>
      <c r="D6" s="3"/>
      <c r="E6" s="3"/>
      <c r="F6" s="3"/>
      <c r="G6" s="3"/>
      <c r="H6" s="3"/>
      <c r="I6" s="3"/>
      <c r="J6" s="3"/>
      <c r="K6" s="3"/>
    </row>
    <row r="7" spans="1:11" x14ac:dyDescent="0.35">
      <c r="A7" s="3"/>
      <c r="B7" s="3"/>
      <c r="C7" s="3"/>
      <c r="D7" s="3"/>
      <c r="E7" s="3"/>
      <c r="F7" s="3"/>
      <c r="G7" s="3"/>
      <c r="H7" s="3"/>
      <c r="I7" s="3"/>
      <c r="J7" s="3"/>
      <c r="K7" s="3"/>
    </row>
    <row r="8" spans="1:11" ht="21" x14ac:dyDescent="0.35">
      <c r="A8" s="4"/>
      <c r="B8" s="1" t="s">
        <v>202</v>
      </c>
      <c r="C8" s="1"/>
      <c r="D8" s="1"/>
      <c r="E8" s="1"/>
      <c r="F8" s="1"/>
      <c r="G8" s="1"/>
      <c r="H8" s="1"/>
      <c r="I8" s="1"/>
      <c r="J8" s="1"/>
      <c r="K8" s="1"/>
    </row>
    <row r="10" spans="1:11" ht="15.5" x14ac:dyDescent="0.35">
      <c r="A10" s="30"/>
      <c r="B10" s="32" t="s">
        <v>18</v>
      </c>
      <c r="C10" s="30"/>
      <c r="D10" s="30"/>
      <c r="E10" s="30"/>
      <c r="F10" s="30"/>
      <c r="G10" s="30"/>
      <c r="H10" s="30"/>
      <c r="I10" s="30"/>
      <c r="J10" s="30"/>
      <c r="K10" s="30"/>
    </row>
    <row r="11" spans="1:11" x14ac:dyDescent="0.35">
      <c r="F11" s="36"/>
      <c r="G11" s="36" t="s">
        <v>203</v>
      </c>
      <c r="H11" s="36" t="s">
        <v>204</v>
      </c>
    </row>
    <row r="12" spans="1:11" x14ac:dyDescent="0.35">
      <c r="C12" s="34" t="s">
        <v>205</v>
      </c>
      <c r="D12" s="33"/>
      <c r="E12" s="34"/>
    </row>
    <row r="13" spans="1:11" x14ac:dyDescent="0.35">
      <c r="C13" s="28" t="s">
        <v>206</v>
      </c>
      <c r="D13" s="28" t="s">
        <v>207</v>
      </c>
      <c r="E13" s="28" t="s">
        <v>208</v>
      </c>
    </row>
    <row r="14" spans="1:11" x14ac:dyDescent="0.35">
      <c r="B14" s="11" t="s">
        <v>209</v>
      </c>
      <c r="C14" s="27"/>
      <c r="D14" s="27"/>
      <c r="E14" s="35">
        <f>C14+D14</f>
        <v>0</v>
      </c>
    </row>
    <row r="15" spans="1:11" x14ac:dyDescent="0.35">
      <c r="B15" s="11" t="s">
        <v>210</v>
      </c>
      <c r="C15" s="27"/>
      <c r="D15" s="27"/>
      <c r="E15" s="35">
        <f>C15+D15</f>
        <v>0</v>
      </c>
    </row>
    <row r="16" spans="1:11" x14ac:dyDescent="0.35">
      <c r="B16" s="31" t="s">
        <v>208</v>
      </c>
      <c r="C16" s="29">
        <f>C14+C15</f>
        <v>0</v>
      </c>
      <c r="D16" s="29">
        <f>D14+D15</f>
        <v>0</v>
      </c>
      <c r="E16" s="35">
        <f>C16+D16</f>
        <v>0</v>
      </c>
    </row>
  </sheetData>
  <sheetProtection algorithmName="SHA-512" hashValue="1Il77seWyw6BCjxVb3RR2KElq4lxx8dXV9s6zsGymBmTnBdTqNjoiG52ZvC8kXxOTiqe9cPi6Uh66RrKjKDgew==" saltValue="bFLZ0MmA5+/Swp1UvPqfWA==" spinCount="100000" sheet="1" objects="1" scenarios="1"/>
  <pageMargins left="0.7" right="0.7" top="0.75" bottom="0.75" header="0.3" footer="0.3"/>
  <pageSetup paperSize="9" orientation="portrait" horizontalDpi="4294967293" verticalDpi="0" r:id="rId1"/>
  <ignoredErrors>
    <ignoredError sqref="E14:E1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1957A-6545-476C-A9A4-522472F41180}">
  <dimension ref="A1:J35"/>
  <sheetViews>
    <sheetView topLeftCell="A7" zoomScale="85" zoomScaleNormal="85" workbookViewId="0">
      <selection activeCell="E41" sqref="E41"/>
    </sheetView>
  </sheetViews>
  <sheetFormatPr defaultColWidth="10.81640625" defaultRowHeight="14.5" x14ac:dyDescent="0.35"/>
  <cols>
    <col min="1" max="1" width="3.26953125" style="11" customWidth="1"/>
    <col min="2" max="2" width="50.54296875" style="11" bestFit="1" customWidth="1"/>
    <col min="3" max="3" width="23.453125" style="11" customWidth="1"/>
    <col min="4" max="7" width="20.453125" style="11" customWidth="1"/>
    <col min="8" max="8" width="16.7265625" style="11" customWidth="1"/>
    <col min="9" max="10" width="8.81640625" style="11" customWidth="1"/>
    <col min="11" max="16384" width="10.81640625" style="11"/>
  </cols>
  <sheetData>
    <row r="1" spans="1:10" x14ac:dyDescent="0.35">
      <c r="A1" s="3"/>
      <c r="B1" s="3"/>
      <c r="C1" s="3"/>
      <c r="D1" s="3"/>
      <c r="E1" s="3"/>
      <c r="F1" s="3"/>
      <c r="G1" s="3"/>
      <c r="H1" s="3"/>
      <c r="I1" s="3"/>
      <c r="J1" s="3"/>
    </row>
    <row r="2" spans="1:10" x14ac:dyDescent="0.35">
      <c r="A2" s="3"/>
      <c r="B2" s="3"/>
      <c r="C2" s="3"/>
      <c r="D2" s="3"/>
      <c r="E2" s="3"/>
      <c r="F2" s="3"/>
      <c r="G2" s="3"/>
      <c r="H2" s="3"/>
      <c r="I2" s="3"/>
      <c r="J2" s="3"/>
    </row>
    <row r="3" spans="1:10" x14ac:dyDescent="0.35">
      <c r="A3" s="3"/>
      <c r="B3" s="3"/>
      <c r="C3" s="3"/>
      <c r="D3" s="3"/>
      <c r="E3" s="3"/>
      <c r="F3" s="3" t="s">
        <v>0</v>
      </c>
      <c r="G3" s="18" t="str">
        <f>+IF('0. Instrucciones'!$O$3="","",'0. Instrucciones'!$O$3)</f>
        <v/>
      </c>
      <c r="H3" s="19"/>
      <c r="I3" s="3"/>
      <c r="J3" s="3"/>
    </row>
    <row r="4" spans="1:10" x14ac:dyDescent="0.35">
      <c r="A4" s="3"/>
      <c r="B4" s="3"/>
      <c r="C4" s="3"/>
      <c r="D4" s="3"/>
      <c r="E4" s="3"/>
      <c r="F4" s="3"/>
      <c r="G4" s="3"/>
      <c r="H4" s="3"/>
      <c r="I4" s="3"/>
      <c r="J4" s="3"/>
    </row>
    <row r="5" spans="1:10" x14ac:dyDescent="0.35">
      <c r="A5" s="3"/>
      <c r="B5" s="3"/>
      <c r="C5" s="3"/>
      <c r="D5" s="3"/>
      <c r="E5" s="3"/>
      <c r="F5" s="3"/>
      <c r="G5" s="3"/>
      <c r="H5" s="3"/>
      <c r="I5" s="3"/>
      <c r="J5" s="3"/>
    </row>
    <row r="6" spans="1:10" x14ac:dyDescent="0.35">
      <c r="A6" s="3"/>
      <c r="B6" s="3"/>
      <c r="C6" s="3"/>
      <c r="D6" s="3"/>
      <c r="E6" s="3"/>
      <c r="F6" s="3"/>
      <c r="G6" s="3"/>
      <c r="H6" s="3"/>
      <c r="I6" s="3"/>
      <c r="J6" s="3"/>
    </row>
    <row r="7" spans="1:10" x14ac:dyDescent="0.35">
      <c r="A7" s="3"/>
      <c r="B7" s="3"/>
      <c r="C7" s="3"/>
      <c r="D7" s="3"/>
      <c r="E7" s="3"/>
      <c r="F7" s="3"/>
      <c r="G7" s="3"/>
      <c r="H7" s="3"/>
      <c r="I7" s="3"/>
      <c r="J7" s="3"/>
    </row>
    <row r="8" spans="1:10" ht="21" x14ac:dyDescent="0.35">
      <c r="A8" s="4"/>
      <c r="B8" s="1" t="s">
        <v>211</v>
      </c>
      <c r="C8" s="1"/>
      <c r="D8" s="1"/>
      <c r="E8" s="1"/>
      <c r="F8" s="1"/>
      <c r="G8" s="1"/>
      <c r="H8" s="1"/>
      <c r="I8" s="6"/>
      <c r="J8" s="4"/>
    </row>
    <row r="11" spans="1:10" ht="15" thickBot="1" x14ac:dyDescent="0.4">
      <c r="B11" s="31" t="s">
        <v>212</v>
      </c>
      <c r="C11" s="50"/>
    </row>
    <row r="12" spans="1:10" ht="15.5" thickTop="1" thickBot="1" x14ac:dyDescent="0.4">
      <c r="B12" s="51" t="s">
        <v>213</v>
      </c>
      <c r="C12" s="53">
        <f>'4. Presupuesto Total '!D110</f>
        <v>0</v>
      </c>
    </row>
    <row r="13" spans="1:10" ht="15.65" customHeight="1" thickTop="1" thickBot="1" x14ac:dyDescent="0.4">
      <c r="B13" s="51" t="s">
        <v>214</v>
      </c>
      <c r="C13" s="53">
        <f>'4. Presupuesto Total '!E110</f>
        <v>0</v>
      </c>
    </row>
    <row r="14" spans="1:10" ht="15.65" customHeight="1" thickTop="1" thickBot="1" x14ac:dyDescent="0.4">
      <c r="B14" s="51" t="s">
        <v>215</v>
      </c>
      <c r="C14" s="53">
        <f>'4. Presupuesto Total '!F110</f>
        <v>0</v>
      </c>
    </row>
    <row r="15" spans="1:10" ht="15.65" customHeight="1" thickTop="1" thickBot="1" x14ac:dyDescent="0.4">
      <c r="B15" s="51" t="s">
        <v>216</v>
      </c>
      <c r="C15" s="54">
        <f>'4. Presupuesto Total '!G110</f>
        <v>0</v>
      </c>
    </row>
    <row r="16" spans="1:10" ht="15.65" customHeight="1" thickTop="1" x14ac:dyDescent="0.35"/>
    <row r="17" spans="2:7" ht="16" customHeight="1" thickBot="1" x14ac:dyDescent="0.4">
      <c r="B17" s="31" t="s">
        <v>217</v>
      </c>
      <c r="C17" s="50"/>
    </row>
    <row r="18" spans="2:7" ht="15.5" thickTop="1" thickBot="1" x14ac:dyDescent="0.4">
      <c r="B18" s="51" t="s">
        <v>218</v>
      </c>
      <c r="C18" s="55">
        <f>COUNT('1. Plan de Financiación'!B16:B30)</f>
        <v>0</v>
      </c>
    </row>
    <row r="19" spans="2:7" ht="15.5" thickTop="1" thickBot="1" x14ac:dyDescent="0.4">
      <c r="B19" s="51" t="s">
        <v>219</v>
      </c>
      <c r="C19" s="55">
        <f>COUNTIF('1. Plan de Financiación'!E16:E30,"=España")</f>
        <v>0</v>
      </c>
    </row>
    <row r="20" spans="2:7" ht="15.5" thickTop="1" thickBot="1" x14ac:dyDescent="0.4">
      <c r="B20" s="51" t="s">
        <v>220</v>
      </c>
      <c r="C20" s="55">
        <f>COUNTIF('1. Plan de Financiación'!C16:C30,"Pequeña empresa")+COUNTIF('1. Plan de Financiación'!C16:C30,"Mediana empresa")</f>
        <v>0</v>
      </c>
    </row>
    <row r="21" spans="2:7" ht="15.5" thickTop="1" thickBot="1" x14ac:dyDescent="0.4">
      <c r="B21" s="51" t="s">
        <v>221</v>
      </c>
      <c r="C21" s="55">
        <f>COUNTIF('1. Plan de Financiación'!F16:F30,"=Sí")</f>
        <v>0</v>
      </c>
    </row>
    <row r="22" spans="2:7" ht="15" thickTop="1" x14ac:dyDescent="0.35"/>
    <row r="23" spans="2:7" ht="15" thickBot="1" x14ac:dyDescent="0.4">
      <c r="B23" s="31" t="s">
        <v>222</v>
      </c>
    </row>
    <row r="24" spans="2:7" ht="15.5" thickTop="1" thickBot="1" x14ac:dyDescent="0.4">
      <c r="B24" s="51" t="s">
        <v>223</v>
      </c>
      <c r="C24" s="55">
        <f>'5. Impacto en empleo'!C16</f>
        <v>0</v>
      </c>
    </row>
    <row r="25" spans="2:7" ht="15.5" thickTop="1" thickBot="1" x14ac:dyDescent="0.4">
      <c r="B25" s="51" t="s">
        <v>224</v>
      </c>
      <c r="C25" s="55">
        <f>'5. Impacto en empleo'!D16</f>
        <v>0</v>
      </c>
    </row>
    <row r="26" spans="2:7" ht="15.5" thickTop="1" thickBot="1" x14ac:dyDescent="0.4">
      <c r="B26" s="52" t="s">
        <v>208</v>
      </c>
      <c r="C26" s="56">
        <f>SUM(C24:C25)</f>
        <v>0</v>
      </c>
    </row>
    <row r="28" spans="2:7" x14ac:dyDescent="0.35">
      <c r="B28" s="31" t="s">
        <v>225</v>
      </c>
    </row>
    <row r="29" spans="2:7" ht="49.5" customHeight="1" x14ac:dyDescent="0.35">
      <c r="B29" s="202" t="s">
        <v>192</v>
      </c>
      <c r="C29" s="202"/>
      <c r="D29" s="104" t="s">
        <v>158</v>
      </c>
      <c r="E29" s="104" t="s">
        <v>185</v>
      </c>
      <c r="F29" s="104" t="s">
        <v>193</v>
      </c>
      <c r="G29" s="104" t="s">
        <v>194</v>
      </c>
    </row>
    <row r="30" spans="2:7" ht="26.25" customHeight="1" x14ac:dyDescent="0.35">
      <c r="B30" s="200" t="s">
        <v>134</v>
      </c>
      <c r="C30" s="157"/>
      <c r="D30" s="110">
        <f>'4. Presupuesto Total '!D105</f>
        <v>0</v>
      </c>
      <c r="E30" s="110">
        <f>'4. Presupuesto Total '!E105</f>
        <v>0</v>
      </c>
      <c r="F30" s="110">
        <f>'4. Presupuesto Total '!F105</f>
        <v>0</v>
      </c>
      <c r="G30" s="111">
        <f>'4. Presupuesto Total '!G105</f>
        <v>0</v>
      </c>
    </row>
    <row r="31" spans="2:7" ht="15.5" x14ac:dyDescent="0.35">
      <c r="B31" s="200" t="s">
        <v>135</v>
      </c>
      <c r="C31" s="157"/>
      <c r="D31" s="110">
        <f>'4. Presupuesto Total '!D106</f>
        <v>0</v>
      </c>
      <c r="E31" s="110">
        <f>'4. Presupuesto Total '!E106</f>
        <v>0</v>
      </c>
      <c r="F31" s="110">
        <f>'4. Presupuesto Total '!F106</f>
        <v>0</v>
      </c>
      <c r="G31" s="111">
        <f>'4. Presupuesto Total '!G106</f>
        <v>0</v>
      </c>
    </row>
    <row r="32" spans="2:7" ht="31.5" customHeight="1" x14ac:dyDescent="0.35">
      <c r="B32" s="200" t="s">
        <v>136</v>
      </c>
      <c r="C32" s="157"/>
      <c r="D32" s="110">
        <f>'4. Presupuesto Total '!D107</f>
        <v>0</v>
      </c>
      <c r="E32" s="110">
        <f>'4. Presupuesto Total '!E107</f>
        <v>0</v>
      </c>
      <c r="F32" s="110">
        <f>'4. Presupuesto Total '!F107</f>
        <v>0</v>
      </c>
      <c r="G32" s="111">
        <f>'4. Presupuesto Total '!G107</f>
        <v>0</v>
      </c>
    </row>
    <row r="33" spans="2:7" ht="15.5" x14ac:dyDescent="0.35">
      <c r="B33" s="200" t="s">
        <v>137</v>
      </c>
      <c r="C33" s="157"/>
      <c r="D33" s="110">
        <f>'4. Presupuesto Total '!D108</f>
        <v>0</v>
      </c>
      <c r="E33" s="110">
        <f>'4. Presupuesto Total '!E108</f>
        <v>0</v>
      </c>
      <c r="F33" s="110">
        <f>'4. Presupuesto Total '!F108</f>
        <v>0</v>
      </c>
      <c r="G33" s="111">
        <f>'4. Presupuesto Total '!G108</f>
        <v>0</v>
      </c>
    </row>
    <row r="34" spans="2:7" ht="16" thickBot="1" x14ac:dyDescent="0.4">
      <c r="B34" s="200" t="s">
        <v>138</v>
      </c>
      <c r="C34" s="157"/>
      <c r="D34" s="110">
        <f>'4. Presupuesto Total '!D109</f>
        <v>0</v>
      </c>
      <c r="E34" s="110">
        <f>'4. Presupuesto Total '!E109</f>
        <v>0</v>
      </c>
      <c r="F34" s="110">
        <f>'4. Presupuesto Total '!F109</f>
        <v>0</v>
      </c>
      <c r="G34" s="111">
        <f>'4. Presupuesto Total '!G109</f>
        <v>0</v>
      </c>
    </row>
    <row r="35" spans="2:7" ht="18.5" x14ac:dyDescent="0.35">
      <c r="B35" s="197" t="s">
        <v>200</v>
      </c>
      <c r="C35" s="198"/>
      <c r="D35" s="112">
        <f t="shared" ref="D35" si="0">SUM(D30:D34)</f>
        <v>0</v>
      </c>
      <c r="E35" s="112">
        <f>SUM(E30:E34)</f>
        <v>0</v>
      </c>
      <c r="F35" s="112">
        <f>SUM(F30:F34)</f>
        <v>0</v>
      </c>
      <c r="G35" s="113">
        <f>IFERROR(F35/E35,0)</f>
        <v>0</v>
      </c>
    </row>
  </sheetData>
  <sheetProtection algorithmName="SHA-512" hashValue="E60MCkBj4aK1M/7lXPkTzL8MQrrtojsjOiejkFUSU2Q3v15ReDOjqjctSJSe4a0UCigSQlMOpANsKnL9CCyRnQ==" saltValue="+C+IQosGs0dKpCx1UXYACg==" spinCount="100000" sheet="1" objects="1" scenarios="1"/>
  <mergeCells count="7">
    <mergeCell ref="B34:C34"/>
    <mergeCell ref="B35:C35"/>
    <mergeCell ref="B29:C29"/>
    <mergeCell ref="B30:C30"/>
    <mergeCell ref="B31:C31"/>
    <mergeCell ref="B32:C32"/>
    <mergeCell ref="B33:C33"/>
  </mergeCells>
  <pageMargins left="0.7" right="0.7" top="0.75" bottom="0.75" header="0.3" footer="0.3"/>
  <pageSetup paperSize="9"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5" tint="0.79998168889431442"/>
  </sheetPr>
  <dimension ref="A1"/>
  <sheetViews>
    <sheetView showGridLines="0" topLeftCell="A7" workbookViewId="0">
      <selection activeCell="B12" sqref="B12"/>
    </sheetView>
  </sheetViews>
  <sheetFormatPr defaultColWidth="8.81640625" defaultRowHeight="14.5" x14ac:dyDescent="0.35"/>
  <cols>
    <col min="1" max="1" width="3.453125" customWidth="1"/>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920A2-2ADE-4398-9A8B-00CACC70F077}">
  <sheetPr>
    <tabColor theme="5" tint="0.59999389629810485"/>
  </sheetPr>
  <dimension ref="B5:F27"/>
  <sheetViews>
    <sheetView workbookViewId="0">
      <selection activeCell="B12" sqref="B12"/>
    </sheetView>
  </sheetViews>
  <sheetFormatPr defaultColWidth="8.7265625" defaultRowHeight="14.5" x14ac:dyDescent="0.35"/>
  <cols>
    <col min="1" max="1" width="8.7265625" style="11"/>
    <col min="2" max="2" width="22.81640625" style="11" customWidth="1"/>
    <col min="3" max="5" width="8.7265625" style="11"/>
    <col min="6" max="6" width="40.54296875" style="11" bestFit="1" customWidth="1"/>
    <col min="7" max="16384" width="8.7265625" style="11"/>
  </cols>
  <sheetData>
    <row r="5" spans="2:6" x14ac:dyDescent="0.35">
      <c r="B5" s="59" t="s">
        <v>226</v>
      </c>
      <c r="F5" s="58" t="s">
        <v>227</v>
      </c>
    </row>
    <row r="6" spans="2:6" x14ac:dyDescent="0.35">
      <c r="B6" s="57" t="s">
        <v>175</v>
      </c>
      <c r="F6" s="51" t="s">
        <v>228</v>
      </c>
    </row>
    <row r="7" spans="2:6" x14ac:dyDescent="0.35">
      <c r="B7" s="57" t="s">
        <v>167</v>
      </c>
      <c r="F7" s="51" t="s">
        <v>229</v>
      </c>
    </row>
    <row r="8" spans="2:6" x14ac:dyDescent="0.35">
      <c r="B8" s="57" t="s">
        <v>176</v>
      </c>
      <c r="F8" s="51" t="s">
        <v>230</v>
      </c>
    </row>
    <row r="9" spans="2:6" x14ac:dyDescent="0.35">
      <c r="B9" s="57" t="s">
        <v>177</v>
      </c>
      <c r="F9" s="51" t="s">
        <v>231</v>
      </c>
    </row>
    <row r="10" spans="2:6" x14ac:dyDescent="0.35">
      <c r="B10" s="57" t="s">
        <v>178</v>
      </c>
      <c r="F10" s="51" t="s">
        <v>232</v>
      </c>
    </row>
    <row r="11" spans="2:6" x14ac:dyDescent="0.35">
      <c r="B11" s="57" t="s">
        <v>179</v>
      </c>
    </row>
    <row r="12" spans="2:6" x14ac:dyDescent="0.35">
      <c r="B12" s="57" t="s">
        <v>180</v>
      </c>
      <c r="F12" s="58" t="s">
        <v>233</v>
      </c>
    </row>
    <row r="13" spans="2:6" x14ac:dyDescent="0.35">
      <c r="B13" s="57" t="s">
        <v>181</v>
      </c>
      <c r="F13" s="51" t="s">
        <v>203</v>
      </c>
    </row>
    <row r="14" spans="2:6" x14ac:dyDescent="0.35">
      <c r="B14" s="57" t="s">
        <v>182</v>
      </c>
      <c r="F14" s="51" t="s">
        <v>234</v>
      </c>
    </row>
    <row r="15" spans="2:6" x14ac:dyDescent="0.35">
      <c r="B15" s="57" t="s">
        <v>183</v>
      </c>
    </row>
    <row r="17" spans="2:2" x14ac:dyDescent="0.35">
      <c r="B17" s="59" t="s">
        <v>68</v>
      </c>
    </row>
    <row r="18" spans="2:2" x14ac:dyDescent="0.35">
      <c r="B18" s="57">
        <v>1</v>
      </c>
    </row>
    <row r="19" spans="2:2" x14ac:dyDescent="0.35">
      <c r="B19" s="57">
        <v>2</v>
      </c>
    </row>
    <row r="20" spans="2:2" x14ac:dyDescent="0.35">
      <c r="B20" s="57">
        <v>3</v>
      </c>
    </row>
    <row r="21" spans="2:2" x14ac:dyDescent="0.35">
      <c r="B21" s="57">
        <v>4</v>
      </c>
    </row>
    <row r="22" spans="2:2" x14ac:dyDescent="0.35">
      <c r="B22" s="57">
        <v>5</v>
      </c>
    </row>
    <row r="23" spans="2:2" x14ac:dyDescent="0.35">
      <c r="B23" s="57">
        <v>6</v>
      </c>
    </row>
    <row r="24" spans="2:2" x14ac:dyDescent="0.35">
      <c r="B24" s="57">
        <v>7</v>
      </c>
    </row>
    <row r="25" spans="2:2" x14ac:dyDescent="0.35">
      <c r="B25" s="57">
        <v>8</v>
      </c>
    </row>
    <row r="26" spans="2:2" x14ac:dyDescent="0.35">
      <c r="B26" s="57">
        <v>9</v>
      </c>
    </row>
    <row r="27" spans="2:2" x14ac:dyDescent="0.35">
      <c r="B27" s="57">
        <v>10</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ersion0 xmlns="14cfccfe-d05c-4ace-ac9c-889a36918eb7" xsi:nil="true"/>
    <Member xmlns="14cfccfe-d05c-4ace-ac9c-889a36918eb7">
      <UserInfo>
        <DisplayName/>
        <AccountId xsi:nil="true"/>
        <AccountType/>
      </UserInfo>
    </Membe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7D3B914211DA4690539851AF11284A" ma:contentTypeVersion="18" ma:contentTypeDescription="Een nieuw document maken." ma:contentTypeScope="" ma:versionID="01f56f0f7370b784559e58d4dc654ea9">
  <xsd:schema xmlns:xsd="http://www.w3.org/2001/XMLSchema" xmlns:xs="http://www.w3.org/2001/XMLSchema" xmlns:p="http://schemas.microsoft.com/office/2006/metadata/properties" xmlns:ns2="25b506d0-762b-47aa-adb6-8b80fc2be8cf" xmlns:ns3="14cfccfe-d05c-4ace-ac9c-889a36918eb7" targetNamespace="http://schemas.microsoft.com/office/2006/metadata/properties" ma:root="true" ma:fieldsID="b274a748afb681bd2858f114aa96ee37" ns2:_="" ns3:_="">
    <xsd:import namespace="25b506d0-762b-47aa-adb6-8b80fc2be8cf"/>
    <xsd:import namespace="14cfccfe-d05c-4ace-ac9c-889a36918eb7"/>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Version0" minOccurs="0"/>
                <xsd:element ref="ns3:Version_x003a_Version" minOccurs="0"/>
                <xsd:element ref="ns3:Membe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b506d0-762b-47aa-adb6-8b80fc2be8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4cfccfe-d05c-4ace-ac9c-889a36918eb7"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Version0" ma:index="22" nillable="true" ma:displayName="Version" ma:list="{727145e8-1f71-402e-9ff5-87f3840ee372}" ma:internalName="Version0" ma:showField="Title">
      <xsd:simpleType>
        <xsd:restriction base="dms:Lookup"/>
      </xsd:simpleType>
    </xsd:element>
    <xsd:element name="Version_x003a_Version" ma:index="23" nillable="true" ma:displayName="Version:Version" ma:list="{727145e8-1f71-402e-9ff5-87f3840ee372}" ma:internalName="Version_x003a_Version" ma:readOnly="true" ma:showField="_UIVersionString" ma:web="25b506d0-762b-47aa-adb6-8b80fc2be8cf">
      <xsd:simpleType>
        <xsd:restriction base="dms:Lookup"/>
      </xsd:simpleType>
    </xsd:element>
    <xsd:element name="Member" ma:index="24" nillable="true" ma:displayName="Member" ma:format="Dropdown" ma:list="UserInfo" ma:SharePointGroup="0" ma:internalName="Memb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5"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34A53A-763F-4731-8995-DDCE0F5954E7}">
  <ds:schemaRef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elements/1.1/"/>
    <ds:schemaRef ds:uri="http://purl.org/dc/dcmitype/"/>
    <ds:schemaRef ds:uri="http://purl.org/dc/terms/"/>
    <ds:schemaRef ds:uri="http://schemas.microsoft.com/office/infopath/2007/PartnerControls"/>
    <ds:schemaRef ds:uri="14cfccfe-d05c-4ace-ac9c-889a36918eb7"/>
    <ds:schemaRef ds:uri="25b506d0-762b-47aa-adb6-8b80fc2be8cf"/>
  </ds:schemaRefs>
</ds:datastoreItem>
</file>

<file path=customXml/itemProps2.xml><?xml version="1.0" encoding="utf-8"?>
<ds:datastoreItem xmlns:ds="http://schemas.openxmlformats.org/officeDocument/2006/customXml" ds:itemID="{9D76624E-12DC-4E15-A331-B71D147B75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b506d0-762b-47aa-adb6-8b80fc2be8cf"/>
    <ds:schemaRef ds:uri="14cfccfe-d05c-4ace-ac9c-889a36918e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A141BC-F3A4-4EEC-8F88-954D1E58CF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0. Instrucciones</vt:lpstr>
      <vt:lpstr>1. Plan de Financiación</vt:lpstr>
      <vt:lpstr>2. Paquetes y Tareas</vt:lpstr>
      <vt:lpstr>3. Amortización </vt:lpstr>
      <vt:lpstr>4. Presupuesto Total </vt:lpstr>
      <vt:lpstr>5. Impacto en empleo</vt:lpstr>
      <vt:lpstr>6. Resumen criterios evaluación</vt:lpstr>
      <vt:lpstr>Auxiliar-&gt;</vt:lpstr>
      <vt:lpstr>Data validation</vt:lpstr>
      <vt:lpstr>Costes máximos</vt:lpstr>
      <vt:lpstr>Intensidades de ayuda máxima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Bonet Portugal</dc:creator>
  <cp:keywords/>
  <dc:description/>
  <cp:lastModifiedBy>Andrea Demurtas</cp:lastModifiedBy>
  <cp:revision/>
  <dcterms:created xsi:type="dcterms:W3CDTF">2022-03-24T07:52:50Z</dcterms:created>
  <dcterms:modified xsi:type="dcterms:W3CDTF">2022-04-08T14:41:42Z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0x010100887D3B914211DA4690539851AF11284A</vt:lpwstr>
  </property>
</Properties>
</file>